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onciliatio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'Reconciliation'!$A$4:$K$104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17261F"/>
      <sz val="11"/>
    </font>
    <font>
      <name val="Calibri"/>
      <i val="1"/>
      <color rgb="0052665D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left" vertical="center" wrapText="1"/>
    </xf>
    <xf numFmtId="1" fontId="0" fillId="5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1"/>
      </font>
      <fill>
        <patternFill patternType="solid">
          <fgColor rgb="00D7A92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2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42" customWidth="1" min="2" max="2"/>
    <col width="3" customWidth="1" min="3" max="3"/>
    <col width="25" customWidth="1" min="4" max="4"/>
    <col width="24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Landscaping Bank Reconciliation Summary</t>
        </is>
      </c>
      <c r="B1" s="29" t="n"/>
      <c r="C1" s="29" t="n"/>
      <c r="D1" s="29" t="n"/>
      <c r="E1" s="29" t="n"/>
      <c r="F1" s="29" t="n"/>
      <c r="G1" s="29" t="n"/>
      <c r="H1" s="30" t="n"/>
    </row>
    <row r="2">
      <c r="A2" s="2" t="inlineStr">
        <is>
          <t>Fictional company</t>
        </is>
      </c>
      <c r="B2" s="3">
        <f>IF(Assumptions!B4="","",Assumptions!B4)</f>
        <v/>
      </c>
      <c r="C2" s="4" t="n"/>
      <c r="D2" s="2" t="inlineStr">
        <is>
          <t>Account</t>
        </is>
      </c>
      <c r="E2" s="3">
        <f>IF(Assumptions!B5="","",Assumptions!B5)</f>
        <v/>
      </c>
    </row>
    <row r="3">
      <c r="A3" s="5" t="inlineStr">
        <is>
          <t>Reconciliation period</t>
        </is>
      </c>
      <c r="B3" s="6">
        <f>IF(OR(Assumptions!B6="",Assumptions!B7=""),"",TEXT(Assumptions!B6,"mm/dd/yyyy")&amp;" - "&amp;TEXT(Assumptions!B7,"mm/dd/yyyy"))</f>
        <v/>
      </c>
      <c r="C3" s="7" t="n"/>
      <c r="D3" s="7" t="n"/>
      <c r="E3" s="7" t="n"/>
    </row>
    <row r="4">
      <c r="A4" s="8" t="inlineStr">
        <is>
          <t>Bank statement activity</t>
        </is>
      </c>
      <c r="B4" s="8" t="n"/>
      <c r="C4" s="9" t="n"/>
      <c r="D4" s="8" t="inlineStr">
        <is>
          <t>Book activity</t>
        </is>
      </c>
      <c r="E4" s="8" t="n"/>
    </row>
    <row r="5">
      <c r="A5" s="7" t="inlineStr">
        <is>
          <t>Opening balance</t>
        </is>
      </c>
      <c r="B5" s="10">
        <f>IF(Assumptions!B8="","",Assumptions!B8)</f>
        <v/>
      </c>
      <c r="C5" s="7" t="n"/>
      <c r="D5" s="7" t="inlineStr">
        <is>
          <t>Opening balance</t>
        </is>
      </c>
      <c r="E5" s="10">
        <f>IF(Assumptions!B10="","",Assumptions!B10)</f>
        <v/>
      </c>
    </row>
    <row r="6">
      <c r="A6" s="4" t="inlineStr">
        <is>
          <t>Captured receipts</t>
        </is>
      </c>
      <c r="B6" s="11">
        <f>IF(COUNT(Reconciliation!D5:D104)=0,"",SUMIF(Reconciliation!D5:D104,"&gt;0",Reconciliation!D5:D104))</f>
        <v/>
      </c>
      <c r="C6" s="4" t="n"/>
      <c r="D6" s="4" t="inlineStr">
        <is>
          <t>Captured receipts</t>
        </is>
      </c>
      <c r="E6" s="11">
        <f>IF(COUNT(Reconciliation!G5:G104)=0,"",SUMIF(Reconciliation!G5:G104,"&gt;0",Reconciliation!G5:G104))</f>
        <v/>
      </c>
    </row>
    <row r="7">
      <c r="A7" s="7" t="inlineStr">
        <is>
          <t>Captured payments</t>
        </is>
      </c>
      <c r="B7" s="10">
        <f>IF(COUNT(Reconciliation!D5:D104)=0,"",SUMIF(Reconciliation!D5:D104,"&lt;0",Reconciliation!D5:D104))</f>
        <v/>
      </c>
      <c r="C7" s="7" t="n"/>
      <c r="D7" s="7" t="inlineStr">
        <is>
          <t>Captured payments</t>
        </is>
      </c>
      <c r="E7" s="10">
        <f>IF(COUNT(Reconciliation!G5:G104)=0,"",SUMIF(Reconciliation!G5:G104,"&lt;0",Reconciliation!G5:G104))</f>
        <v/>
      </c>
    </row>
    <row r="8">
      <c r="A8" s="4" t="inlineStr">
        <is>
          <t>Calculated ending balance</t>
        </is>
      </c>
      <c r="B8" s="11">
        <f>IF(OR(Assumptions!B8="",COUNT(Reconciliation!D5:D104)=0),"",IFERROR(Assumptions!B8+SUM(Reconciliation!D5:D104),""))</f>
        <v/>
      </c>
      <c r="C8" s="4" t="n"/>
      <c r="D8" s="4" t="inlineStr">
        <is>
          <t>Calculated ending balance</t>
        </is>
      </c>
      <c r="E8" s="11">
        <f>IF(OR(Assumptions!B10="",COUNT(Reconciliation!G5:G104)=0),"",IFERROR(Assumptions!B10+SUM(Reconciliation!G5:G104),""))</f>
        <v/>
      </c>
    </row>
    <row r="9">
      <c r="A9" s="7" t="inlineStr">
        <is>
          <t>Entered statement ending</t>
        </is>
      </c>
      <c r="B9" s="10">
        <f>IF(Assumptions!B9="","",Assumptions!B9)</f>
        <v/>
      </c>
      <c r="C9" s="7" t="n"/>
      <c r="D9" s="7" t="inlineStr">
        <is>
          <t>Entered book ending</t>
        </is>
      </c>
      <c r="E9" s="10">
        <f>IF(Assumptions!B11="","",Assumptions!B11)</f>
        <v/>
      </c>
    </row>
    <row r="10">
      <c r="A10" s="4" t="inlineStr">
        <is>
          <t>Capture variance</t>
        </is>
      </c>
      <c r="B10" s="11">
        <f>IF(OR(B8="",B9=""),"",IFERROR(B8-B9,""))</f>
        <v/>
      </c>
      <c r="C10" s="4" t="n"/>
      <c r="D10" s="4" t="inlineStr">
        <is>
          <t>Capture variance</t>
        </is>
      </c>
      <c r="E10" s="11">
        <f>IF(OR(E8="",E9=""),"",IFERROR(E8-E9,""))</f>
        <v/>
      </c>
    </row>
    <row r="11">
      <c r="A11" s="7" t="n"/>
      <c r="B11" s="10" t="n"/>
      <c r="C11" s="7" t="n"/>
      <c r="D11" s="7" t="n"/>
      <c r="E11" s="10" t="n"/>
    </row>
    <row r="12">
      <c r="A12" s="8" t="inlineStr">
        <is>
          <t>Adjusted bank side</t>
        </is>
      </c>
      <c r="B12" s="12" t="n"/>
      <c r="C12" s="9" t="n"/>
      <c r="D12" s="8" t="inlineStr">
        <is>
          <t>Adjusted book side</t>
        </is>
      </c>
      <c r="E12" s="12" t="n"/>
    </row>
    <row r="13">
      <c r="A13" s="7" t="inlineStr">
        <is>
          <t>Book-only timing items</t>
        </is>
      </c>
      <c r="B13" s="10">
        <f>IF(COUNTIF(Reconciliation!J5:J104,"?*")=0,"",IFERROR(SUMIF(Reconciliation!J5:J104,"Books only",Reconciliation!G5:G104),""))</f>
        <v/>
      </c>
      <c r="C13" s="7" t="n"/>
      <c r="D13" s="7" t="inlineStr">
        <is>
          <t>Bank-only items</t>
        </is>
      </c>
      <c r="E13" s="10">
        <f>IF(COUNTIF(Reconciliation!J5:J104,"?*")=0,"",IFERROR(SUMIF(Reconciliation!J5:J104,"Bank only",Reconciliation!D5:D104),""))</f>
        <v/>
      </c>
    </row>
    <row r="14">
      <c r="A14" s="4" t="inlineStr">
        <is>
          <t>Adjusted bank balance</t>
        </is>
      </c>
      <c r="B14" s="11">
        <f>IF(OR(Assumptions!B9="",B13=""),"",IFERROR(Assumptions!B9+B13,""))</f>
        <v/>
      </c>
      <c r="C14" s="4" t="n"/>
      <c r="D14" s="4" t="inlineStr">
        <is>
          <t>Adjusted book balance</t>
        </is>
      </c>
      <c r="E14" s="11">
        <f>IF(OR(Assumptions!B11="",E13=""),"",IFERROR(Assumptions!B11+E13,""))</f>
        <v/>
      </c>
    </row>
    <row r="15">
      <c r="A15" s="7" t="n"/>
      <c r="B15" s="10" t="n"/>
      <c r="C15" s="7" t="n"/>
      <c r="D15" s="7" t="n"/>
      <c r="E15" s="10" t="n"/>
    </row>
    <row r="16">
      <c r="A16" s="2" t="inlineStr">
        <is>
          <t>Reconciliation difference</t>
        </is>
      </c>
      <c r="B16" s="11">
        <f>IF(OR(B14="",E14=""),"",IFERROR(B14-E14,""))</f>
        <v/>
      </c>
      <c r="C16" s="4" t="n"/>
      <c r="D16" s="2" t="inlineStr">
        <is>
          <t>Items needing review</t>
        </is>
      </c>
      <c r="E16" s="13">
        <f>IF(COUNTIF(Reconciliation!J5:J104,"?*")=0,"",COUNTIF(Reconciliation!J5:J104,"Bank only")+COUNTIF(Reconciliation!J5:J104,"Books only")+COUNTIF(Reconciliation!J5:J104,"Review")+COUNTIF(Reconciliation!J5:J104,"Incomplete"))</f>
        <v/>
      </c>
    </row>
    <row r="17" ht="34" customHeight="1">
      <c r="A17" s="5" t="inlineStr">
        <is>
          <t>Current assessment</t>
        </is>
      </c>
      <c r="B17" s="5">
        <f>IFERROR(IF(COUNTIF(Reconciliation!J5:J104,"?*")=0,"Enter transactions to begin.",IF(OR(B16="",Assumptions!B12=""),"Check balance and tolerance inputs.",IF(AND(ABS(B16)&lt;=Assumptions!B12,E16=0),"Balanced - no open items.",IF(ABS(B16)&lt;=Assumptions!B12,"Adjusted balances agree, but open items need review.","Human review needed - adjusted balances differ.")))),"Check entered values.")</f>
        <v/>
      </c>
      <c r="C17" s="7" t="n"/>
      <c r="D17" s="7" t="n"/>
      <c r="E17" s="7" t="n"/>
    </row>
    <row r="18">
      <c r="A18" s="4" t="n"/>
      <c r="B18" s="4" t="n"/>
      <c r="C18" s="4" t="n"/>
      <c r="D18" s="4" t="n"/>
      <c r="E18" s="4" t="n"/>
    </row>
    <row r="19">
      <c r="A19" s="7" t="n"/>
      <c r="B19" s="7" t="n"/>
      <c r="C19" s="7" t="n"/>
      <c r="D19" s="7" t="n"/>
      <c r="E19" s="7" t="n"/>
    </row>
    <row r="20">
      <c r="A20" s="8" t="inlineStr">
        <is>
          <t>Match status counts</t>
        </is>
      </c>
      <c r="B20" s="8" t="n"/>
      <c r="C20" s="9" t="n"/>
      <c r="D20" s="9" t="n"/>
      <c r="E20" s="9" t="n"/>
    </row>
    <row r="21">
      <c r="A21" s="7" t="inlineStr">
        <is>
          <t>Rows entered</t>
        </is>
      </c>
      <c r="B21" s="14">
        <f>IF(COUNTIF(Reconciliation!J5:J104,"?*")=0,"",COUNTIF(Reconciliation!J5:J104,"?*"))</f>
        <v/>
      </c>
      <c r="C21" s="7" t="n"/>
      <c r="D21" s="7" t="n"/>
      <c r="E21" s="7" t="n"/>
    </row>
    <row r="22">
      <c r="A22" s="4" t="inlineStr">
        <is>
          <t>Matched</t>
        </is>
      </c>
      <c r="B22" s="13">
        <f>IF(B21="","",COUNTIF(Reconciliation!J5:J104,"Matched"))</f>
        <v/>
      </c>
      <c r="C22" s="4" t="n"/>
      <c r="D22" s="4" t="n"/>
      <c r="E22" s="4" t="n"/>
    </row>
    <row r="23">
      <c r="A23" s="7" t="inlineStr">
        <is>
          <t>Bank only</t>
        </is>
      </c>
      <c r="B23" s="14">
        <f>IF(B21="","",COUNTIF(Reconciliation!J5:J104,"Bank only"))</f>
        <v/>
      </c>
      <c r="C23" s="7" t="n"/>
      <c r="D23" s="7" t="n"/>
      <c r="E23" s="7" t="n"/>
    </row>
    <row r="24">
      <c r="A24" s="4" t="inlineStr">
        <is>
          <t>Books only</t>
        </is>
      </c>
      <c r="B24" s="13">
        <f>IF(B21="","",COUNTIF(Reconciliation!J5:J104,"Books only"))</f>
        <v/>
      </c>
      <c r="C24" s="4" t="n"/>
      <c r="D24" s="4" t="n"/>
      <c r="E24" s="4" t="n"/>
    </row>
    <row r="25">
      <c r="A25" s="7" t="inlineStr">
        <is>
          <t>Review</t>
        </is>
      </c>
      <c r="B25" s="14">
        <f>IF(B21="","",COUNTIF(Reconciliation!J5:J104,"Review"))</f>
        <v/>
      </c>
      <c r="C25" s="7" t="n"/>
      <c r="D25" s="7" t="n"/>
      <c r="E25" s="7" t="n"/>
    </row>
    <row r="26">
      <c r="A26" s="4" t="inlineStr">
        <is>
          <t>Incomplete</t>
        </is>
      </c>
      <c r="B26" s="13">
        <f>IF(B21="","",COUNTIF(Reconciliation!J5:J104,"Incomplete"))</f>
        <v/>
      </c>
      <c r="C26" s="4" t="n"/>
      <c r="D26" s="4" t="n"/>
      <c r="E26" s="4" t="n"/>
    </row>
  </sheetData>
  <mergeCells count="1">
    <mergeCell ref="A1:H1"/>
  </mergeCells>
  <conditionalFormatting sqref="B17">
    <cfRule type="expression" priority="1" dxfId="0">
      <formula>$B$17="Balanced - no open items."</formula>
    </cfRule>
    <cfRule type="expression" priority="2" dxfId="1">
      <formula>LEFT($B$17,8)="Adjusted"</formula>
    </cfRule>
    <cfRule type="expression" priority="3" dxfId="2">
      <formula>OR(LEFT($B$17,5)="Human",LEFT($B$17,5)="Check")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42" customWidth="1" min="3" max="3"/>
    <col width="15" customWidth="1" min="4" max="4"/>
    <col width="13" customWidth="1" min="5" max="5"/>
    <col width="17" customWidth="1" min="6" max="6"/>
    <col width="15" customWidth="1" min="7" max="7"/>
    <col width="20" customWidth="1" min="8" max="8"/>
    <col width="14" customWidth="1" min="9" max="9"/>
    <col width="16" customWidth="1" min="10" max="10"/>
    <col width="44" customWidth="1" min="11" max="11"/>
  </cols>
  <sheetData>
    <row r="1" ht="28" customHeight="1">
      <c r="A1" s="1" t="inlineStr">
        <is>
          <t>Bank and Book Transaction Matching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30" t="n"/>
    </row>
    <row r="2" ht="24" customHeight="1">
      <c r="A2" s="15" t="inlineStr">
        <is>
          <t>Enter signed amounts: receipts are positive; payments, fees, and withdrawals are negative.</t>
        </is>
      </c>
    </row>
    <row r="3" ht="24" customHeight="1">
      <c r="A3" s="15" t="inlineStr">
        <is>
          <t>Yellow cells are editable. Formula statuses prompt a human check and do not connect to a bank or accounting system.</t>
        </is>
      </c>
    </row>
    <row r="4" ht="34" customHeight="1">
      <c r="A4" s="16" t="inlineStr">
        <is>
          <t>Reconciliation ID</t>
        </is>
      </c>
      <c r="B4" s="16" t="inlineStr">
        <is>
          <t>Bank Date</t>
        </is>
      </c>
      <c r="C4" s="16" t="inlineStr">
        <is>
          <t>Description</t>
        </is>
      </c>
      <c r="D4" s="16" t="inlineStr">
        <is>
          <t>Bank Amount</t>
        </is>
      </c>
      <c r="E4" s="16" t="inlineStr">
        <is>
          <t>Book Date</t>
        </is>
      </c>
      <c r="F4" s="16" t="inlineStr">
        <is>
          <t>Book Reference</t>
        </is>
      </c>
      <c r="G4" s="16" t="inlineStr">
        <is>
          <t>Book Amount</t>
        </is>
      </c>
      <c r="H4" s="16" t="inlineStr">
        <is>
          <t>Category</t>
        </is>
      </c>
      <c r="I4" s="16" t="inlineStr">
        <is>
          <t>Difference</t>
        </is>
      </c>
      <c r="J4" s="16" t="inlineStr">
        <is>
          <t>Match Status</t>
        </is>
      </c>
      <c r="K4" s="16" t="inlineStr">
        <is>
          <t>Explanation / Next Step</t>
        </is>
      </c>
    </row>
    <row r="5">
      <c r="A5" s="17" t="inlineStr">
        <is>
          <t>BR-0001</t>
        </is>
      </c>
      <c r="B5" s="31" t="n">
        <v>46235</v>
      </c>
      <c r="C5" s="17" t="inlineStr">
        <is>
          <t>Receipt - Amber Vale Fictional Residence</t>
        </is>
      </c>
      <c r="D5" s="19" t="n">
        <v>1850</v>
      </c>
      <c r="E5" s="31" t="n">
        <v>46235</v>
      </c>
      <c r="F5" s="17" t="inlineStr">
        <is>
          <t>INV-F001</t>
        </is>
      </c>
      <c r="G5" s="19" t="n">
        <v>1850</v>
      </c>
      <c r="H5" s="20" t="inlineStr">
        <is>
          <t>Customer receipt</t>
        </is>
      </c>
      <c r="I5" s="21">
        <f>IF(OR(D5="",G5=""),"",IFERROR(D5-G5,""))</f>
        <v/>
      </c>
      <c r="J5" s="22">
        <f>IF(COUNTA(A5:H5,K5)=0,"",IF(AND(D5="",G5=""),"Incomplete",IF(D5="","Books only",IF(G5="","Bank only",IF(Assumptions!$B$12="","Review",IFERROR(IF(ABS(D5-G5)&lt;=Assumptions!$B$12,"Matched","Review"),"Review"))))))</f>
        <v/>
      </c>
      <c r="K5" s="23" t="n"/>
    </row>
    <row r="6">
      <c r="A6" s="17" t="inlineStr">
        <is>
          <t>BR-0002</t>
        </is>
      </c>
      <c r="B6" s="31" t="n">
        <v>46237</v>
      </c>
      <c r="C6" s="17" t="inlineStr">
        <is>
          <t>Fuel - Northstar Demo Fuel, Fictional</t>
        </is>
      </c>
      <c r="D6" s="19" t="n">
        <v>-186.42</v>
      </c>
      <c r="E6" s="31" t="n">
        <v>46237</v>
      </c>
      <c r="F6" s="17" t="inlineStr">
        <is>
          <t>RCPT-F102</t>
        </is>
      </c>
      <c r="G6" s="19" t="n">
        <v>-186.42</v>
      </c>
      <c r="H6" s="20" t="inlineStr">
        <is>
          <t>Fuel</t>
        </is>
      </c>
      <c r="I6" s="24">
        <f>IF(OR(D6="",G6=""),"",IFERROR(D6-G6,""))</f>
        <v/>
      </c>
      <c r="J6" s="25">
        <f>IF(COUNTA(A6:H6,K6)=0,"",IF(AND(D6="",G6=""),"Incomplete",IF(D6="","Books only",IF(G6="","Bank only",IF(Assumptions!$B$12="","Review",IFERROR(IF(ABS(D6-G6)&lt;=Assumptions!$B$12,"Matched","Review"),"Review"))))))</f>
        <v/>
      </c>
      <c r="K6" s="23" t="n"/>
    </row>
    <row r="7">
      <c r="A7" s="17" t="inlineStr">
        <is>
          <t>BR-0003</t>
        </is>
      </c>
      <c r="B7" s="31" t="n">
        <v>46240</v>
      </c>
      <c r="C7" s="17" t="inlineStr">
        <is>
          <t>Payroll - Demo Crew A, Fictional</t>
        </is>
      </c>
      <c r="D7" s="19" t="n">
        <v>-2450</v>
      </c>
      <c r="E7" s="31" t="n">
        <v>46240</v>
      </c>
      <c r="F7" s="17" t="inlineStr">
        <is>
          <t>PAY-F081</t>
        </is>
      </c>
      <c r="G7" s="19" t="n">
        <v>-2450</v>
      </c>
      <c r="H7" s="20" t="inlineStr">
        <is>
          <t>Payroll</t>
        </is>
      </c>
      <c r="I7" s="21">
        <f>IF(OR(D7="",G7=""),"",IFERROR(D7-G7,""))</f>
        <v/>
      </c>
      <c r="J7" s="22">
        <f>IF(COUNTA(A7:H7,K7)=0,"",IF(AND(D7="",G7=""),"Incomplete",IF(D7="","Books only",IF(G7="","Bank only",IF(Assumptions!$B$12="","Review",IFERROR(IF(ABS(D7-G7)&lt;=Assumptions!$B$12,"Matched","Review"),"Review"))))))</f>
        <v/>
      </c>
      <c r="K7" s="23" t="n"/>
    </row>
    <row r="8">
      <c r="A8" s="17" t="inlineStr">
        <is>
          <t>BR-0004</t>
        </is>
      </c>
      <c r="B8" s="31" t="n">
        <v>46243</v>
      </c>
      <c r="C8" s="17" t="inlineStr">
        <is>
          <t>Receipt - Cedar Kite Fictional Offices</t>
        </is>
      </c>
      <c r="D8" s="19" t="n">
        <v>920</v>
      </c>
      <c r="E8" s="31" t="n">
        <v>46243</v>
      </c>
      <c r="F8" s="17" t="inlineStr">
        <is>
          <t>INV-F014</t>
        </is>
      </c>
      <c r="G8" s="19" t="n">
        <v>920</v>
      </c>
      <c r="H8" s="20" t="inlineStr">
        <is>
          <t>Customer receipt</t>
        </is>
      </c>
      <c r="I8" s="24">
        <f>IF(OR(D8="",G8=""),"",IFERROR(D8-G8,""))</f>
        <v/>
      </c>
      <c r="J8" s="25">
        <f>IF(COUNTA(A8:H8,K8)=0,"",IF(AND(D8="",G8=""),"Incomplete",IF(D8="","Books only",IF(G8="","Bank only",IF(Assumptions!$B$12="","Review",IFERROR(IF(ABS(D8-G8)&lt;=Assumptions!$B$12,"Matched","Review"),"Review"))))))</f>
        <v/>
      </c>
      <c r="K8" s="23" t="n"/>
    </row>
    <row r="9">
      <c r="A9" s="17" t="inlineStr">
        <is>
          <t>BR-0005</t>
        </is>
      </c>
      <c r="B9" s="31" t="n">
        <v>46246</v>
      </c>
      <c r="C9" s="17" t="inlineStr">
        <is>
          <t>Monthly bank fee - Fictional account</t>
        </is>
      </c>
      <c r="D9" s="19" t="n">
        <v>-18</v>
      </c>
      <c r="E9" s="31" t="n"/>
      <c r="F9" s="17" t="n"/>
      <c r="G9" s="19" t="n"/>
      <c r="H9" s="20" t="inlineStr">
        <is>
          <t>Bank fee</t>
        </is>
      </c>
      <c r="I9" s="21">
        <f>IF(OR(D9="",G9=""),"",IFERROR(D9-G9,""))</f>
        <v/>
      </c>
      <c r="J9" s="22">
        <f>IF(COUNTA(A9:H9,K9)=0,"",IF(AND(D9="",G9=""),"Incomplete",IF(D9="","Books only",IF(G9="","Bank only",IF(Assumptions!$B$12="","Review",IFERROR(IF(ABS(D9-G9)&lt;=Assumptions!$B$12,"Matched","Review"),"Review"))))))</f>
        <v/>
      </c>
      <c r="K9" s="23" t="inlineStr">
        <is>
          <t>Confirm and record the fee in the books.</t>
        </is>
      </c>
    </row>
    <row r="10">
      <c r="A10" s="17" t="inlineStr">
        <is>
          <t>BR-0006</t>
        </is>
      </c>
      <c r="B10" s="31" t="n"/>
      <c r="C10" s="17" t="inlineStr">
        <is>
          <t>Mower repair - Copper Finch Demo Repair, Fictional</t>
        </is>
      </c>
      <c r="D10" s="19" t="n"/>
      <c r="E10" s="31" t="n">
        <v>46249</v>
      </c>
      <c r="F10" s="17" t="inlineStr">
        <is>
          <t>CHK-F220</t>
        </is>
      </c>
      <c r="G10" s="19" t="n">
        <v>-675</v>
      </c>
      <c r="H10" s="20" t="inlineStr">
        <is>
          <t>Equipment repair</t>
        </is>
      </c>
      <c r="I10" s="24">
        <f>IF(OR(D10="",G10=""),"",IFERROR(D10-G10,""))</f>
        <v/>
      </c>
      <c r="J10" s="25">
        <f>IF(COUNTA(A10:H10,K10)=0,"",IF(AND(D10="",G10=""),"Incomplete",IF(D10="","Books only",IF(G10="","Bank only",IF(Assumptions!$B$12="","Review",IFERROR(IF(ABS(D10-G10)&lt;=Assumptions!$B$12,"Matched","Review"),"Review"))))))</f>
        <v/>
      </c>
      <c r="K10" s="23" t="inlineStr">
        <is>
          <t>Check whether the payment cleared after period end.</t>
        </is>
      </c>
    </row>
    <row r="11">
      <c r="A11" s="17" t="inlineStr">
        <is>
          <t>BR-0007</t>
        </is>
      </c>
      <c r="B11" s="31" t="n">
        <v>46252</v>
      </c>
      <c r="C11" s="17" t="inlineStr">
        <is>
          <t>Receipt - Blue Lantern Fictional HOA</t>
        </is>
      </c>
      <c r="D11" s="19" t="n">
        <v>1325</v>
      </c>
      <c r="E11" s="31" t="n">
        <v>46252</v>
      </c>
      <c r="F11" s="17" t="inlineStr">
        <is>
          <t>INV-F027</t>
        </is>
      </c>
      <c r="G11" s="19" t="n">
        <v>1325.05</v>
      </c>
      <c r="H11" s="20" t="inlineStr">
        <is>
          <t>Customer receipt</t>
        </is>
      </c>
      <c r="I11" s="21">
        <f>IF(OR(D11="",G11=""),"",IFERROR(D11-G11,""))</f>
        <v/>
      </c>
      <c r="J11" s="22">
        <f>IF(COUNTA(A11:H11,K11)=0,"",IF(AND(D11="",G11=""),"Incomplete",IF(D11="","Books only",IF(G11="","Bank only",IF(Assumptions!$B$12="","Review",IFERROR(IF(ABS(D11-G11)&lt;=Assumptions!$B$12,"Matched","Review"),"Review"))))))</f>
        <v/>
      </c>
      <c r="K11" s="23" t="inlineStr">
        <is>
          <t>Compare deposit detail and review the $0.05 difference.</t>
        </is>
      </c>
    </row>
    <row r="12">
      <c r="A12" s="17" t="inlineStr">
        <is>
          <t>BR-0008</t>
        </is>
      </c>
      <c r="B12" s="31" t="n">
        <v>46255</v>
      </c>
      <c r="C12" s="17" t="inlineStr">
        <is>
          <t>Insurance - Sample Landscape Coverage, Fictional</t>
        </is>
      </c>
      <c r="D12" s="19" t="n">
        <v>-412.8</v>
      </c>
      <c r="E12" s="31" t="n">
        <v>46255</v>
      </c>
      <c r="F12" s="17" t="inlineStr">
        <is>
          <t>ACH-F031</t>
        </is>
      </c>
      <c r="G12" s="19" t="n">
        <v>-412.8</v>
      </c>
      <c r="H12" s="20" t="inlineStr">
        <is>
          <t>Insurance</t>
        </is>
      </c>
      <c r="I12" s="24">
        <f>IF(OR(D12="",G12=""),"",IFERROR(D12-G12,""))</f>
        <v/>
      </c>
      <c r="J12" s="25">
        <f>IF(COUNTA(A12:H12,K12)=0,"",IF(AND(D12="",G12=""),"Incomplete",IF(D12="","Books only",IF(G12="","Bank only",IF(Assumptions!$B$12="","Review",IFERROR(IF(ABS(D12-G12)&lt;=Assumptions!$B$12,"Matched","Review"),"Review"))))))</f>
        <v/>
      </c>
      <c r="K12" s="23" t="n"/>
    </row>
    <row r="13">
      <c r="A13" s="17" t="inlineStr">
        <is>
          <t>BR-0009</t>
        </is>
      </c>
      <c r="B13" s="31" t="n">
        <v>46258</v>
      </c>
      <c r="C13" s="17" t="inlineStr">
        <is>
          <t>Account interest - Fictional account</t>
        </is>
      </c>
      <c r="D13" s="19" t="n">
        <v>6.24</v>
      </c>
      <c r="E13" s="31" t="n"/>
      <c r="F13" s="17" t="n"/>
      <c r="G13" s="19" t="n"/>
      <c r="H13" s="20" t="inlineStr">
        <is>
          <t>Interest</t>
        </is>
      </c>
      <c r="I13" s="21">
        <f>IF(OR(D13="",G13=""),"",IFERROR(D13-G13,""))</f>
        <v/>
      </c>
      <c r="J13" s="22">
        <f>IF(COUNTA(A13:H13,K13)=0,"",IF(AND(D13="",G13=""),"Incomplete",IF(D13="","Books only",IF(G13="","Bank only",IF(Assumptions!$B$12="","Review",IFERROR(IF(ABS(D13-G13)&lt;=Assumptions!$B$12,"Matched","Review"),"Review"))))))</f>
        <v/>
      </c>
      <c r="K13" s="23" t="inlineStr">
        <is>
          <t>Confirm and record the interest in the books.</t>
        </is>
      </c>
    </row>
    <row r="14">
      <c r="A14" s="17" t="inlineStr">
        <is>
          <t>BR-0010</t>
        </is>
      </c>
      <c r="B14" s="31" t="n"/>
      <c r="C14" s="17" t="inlineStr">
        <is>
          <t>Receipt - Paper Birch Fictional Residence</t>
        </is>
      </c>
      <c r="D14" s="19" t="n"/>
      <c r="E14" s="31" t="n">
        <v>46265</v>
      </c>
      <c r="F14" s="17" t="inlineStr">
        <is>
          <t>DEP-F044</t>
        </is>
      </c>
      <c r="G14" s="19" t="n">
        <v>760</v>
      </c>
      <c r="H14" s="20" t="inlineStr">
        <is>
          <t>Customer receipt</t>
        </is>
      </c>
      <c r="I14" s="24">
        <f>IF(OR(D14="",G14=""),"",IFERROR(D14-G14,""))</f>
        <v/>
      </c>
      <c r="J14" s="25">
        <f>IF(COUNTA(A14:H14,K14)=0,"",IF(AND(D14="",G14=""),"Incomplete",IF(D14="","Books only",IF(G14="","Bank only",IF(Assumptions!$B$12="","Review",IFERROR(IF(ABS(D14-G14)&lt;=Assumptions!$B$12,"Matched","Review"),"Review"))))))</f>
        <v/>
      </c>
      <c r="K14" s="23" t="inlineStr">
        <is>
          <t>Check whether the deposit appears after period end.</t>
        </is>
      </c>
    </row>
    <row r="15">
      <c r="A15" s="17" t="n"/>
      <c r="B15" s="31" t="n"/>
      <c r="C15" s="17" t="n"/>
      <c r="D15" s="19" t="n"/>
      <c r="E15" s="31" t="n"/>
      <c r="F15" s="17" t="n"/>
      <c r="G15" s="19" t="n"/>
      <c r="H15" s="20" t="n"/>
      <c r="I15" s="21">
        <f>IF(OR(D15="",G15=""),"",IFERROR(D15-G15,""))</f>
        <v/>
      </c>
      <c r="J15" s="22">
        <f>IF(COUNTA(A15:H15,K15)=0,"",IF(AND(D15="",G15=""),"Incomplete",IF(D15="","Books only",IF(G15="","Bank only",IF(Assumptions!$B$12="","Review",IFERROR(IF(ABS(D15-G15)&lt;=Assumptions!$B$12,"Matched","Review"),"Review"))))))</f>
        <v/>
      </c>
      <c r="K15" s="23" t="n"/>
    </row>
    <row r="16">
      <c r="A16" s="17" t="n"/>
      <c r="B16" s="31" t="n"/>
      <c r="C16" s="17" t="n"/>
      <c r="D16" s="19" t="n"/>
      <c r="E16" s="31" t="n"/>
      <c r="F16" s="17" t="n"/>
      <c r="G16" s="19" t="n"/>
      <c r="H16" s="20" t="n"/>
      <c r="I16" s="24">
        <f>IF(OR(D16="",G16=""),"",IFERROR(D16-G16,""))</f>
        <v/>
      </c>
      <c r="J16" s="25">
        <f>IF(COUNTA(A16:H16,K16)=0,"",IF(AND(D16="",G16=""),"Incomplete",IF(D16="","Books only",IF(G16="","Bank only",IF(Assumptions!$B$12="","Review",IFERROR(IF(ABS(D16-G16)&lt;=Assumptions!$B$12,"Matched","Review"),"Review"))))))</f>
        <v/>
      </c>
      <c r="K16" s="23" t="n"/>
    </row>
    <row r="17">
      <c r="A17" s="17" t="n"/>
      <c r="B17" s="31" t="n"/>
      <c r="C17" s="17" t="n"/>
      <c r="D17" s="19" t="n"/>
      <c r="E17" s="31" t="n"/>
      <c r="F17" s="17" t="n"/>
      <c r="G17" s="19" t="n"/>
      <c r="H17" s="20" t="n"/>
      <c r="I17" s="21">
        <f>IF(OR(D17="",G17=""),"",IFERROR(D17-G17,""))</f>
        <v/>
      </c>
      <c r="J17" s="22">
        <f>IF(COUNTA(A17:H17,K17)=0,"",IF(AND(D17="",G17=""),"Incomplete",IF(D17="","Books only",IF(G17="","Bank only",IF(Assumptions!$B$12="","Review",IFERROR(IF(ABS(D17-G17)&lt;=Assumptions!$B$12,"Matched","Review"),"Review"))))))</f>
        <v/>
      </c>
      <c r="K17" s="23" t="n"/>
    </row>
    <row r="18">
      <c r="A18" s="17" t="n"/>
      <c r="B18" s="31" t="n"/>
      <c r="C18" s="17" t="n"/>
      <c r="D18" s="19" t="n"/>
      <c r="E18" s="31" t="n"/>
      <c r="F18" s="17" t="n"/>
      <c r="G18" s="19" t="n"/>
      <c r="H18" s="20" t="n"/>
      <c r="I18" s="24">
        <f>IF(OR(D18="",G18=""),"",IFERROR(D18-G18,""))</f>
        <v/>
      </c>
      <c r="J18" s="25">
        <f>IF(COUNTA(A18:H18,K18)=0,"",IF(AND(D18="",G18=""),"Incomplete",IF(D18="","Books only",IF(G18="","Bank only",IF(Assumptions!$B$12="","Review",IFERROR(IF(ABS(D18-G18)&lt;=Assumptions!$B$12,"Matched","Review"),"Review"))))))</f>
        <v/>
      </c>
      <c r="K18" s="23" t="n"/>
    </row>
    <row r="19">
      <c r="A19" s="17" t="n"/>
      <c r="B19" s="31" t="n"/>
      <c r="C19" s="17" t="n"/>
      <c r="D19" s="19" t="n"/>
      <c r="E19" s="31" t="n"/>
      <c r="F19" s="17" t="n"/>
      <c r="G19" s="19" t="n"/>
      <c r="H19" s="20" t="n"/>
      <c r="I19" s="21">
        <f>IF(OR(D19="",G19=""),"",IFERROR(D19-G19,""))</f>
        <v/>
      </c>
      <c r="J19" s="22">
        <f>IF(COUNTA(A19:H19,K19)=0,"",IF(AND(D19="",G19=""),"Incomplete",IF(D19="","Books only",IF(G19="","Bank only",IF(Assumptions!$B$12="","Review",IFERROR(IF(ABS(D19-G19)&lt;=Assumptions!$B$12,"Matched","Review"),"Review"))))))</f>
        <v/>
      </c>
      <c r="K19" s="23" t="n"/>
    </row>
    <row r="20">
      <c r="A20" s="17" t="n"/>
      <c r="B20" s="31" t="n"/>
      <c r="C20" s="17" t="n"/>
      <c r="D20" s="19" t="n"/>
      <c r="E20" s="31" t="n"/>
      <c r="F20" s="17" t="n"/>
      <c r="G20" s="19" t="n"/>
      <c r="H20" s="20" t="n"/>
      <c r="I20" s="24">
        <f>IF(OR(D20="",G20=""),"",IFERROR(D20-G20,""))</f>
        <v/>
      </c>
      <c r="J20" s="25">
        <f>IF(COUNTA(A20:H20,K20)=0,"",IF(AND(D20="",G20=""),"Incomplete",IF(D20="","Books only",IF(G20="","Bank only",IF(Assumptions!$B$12="","Review",IFERROR(IF(ABS(D20-G20)&lt;=Assumptions!$B$12,"Matched","Review"),"Review"))))))</f>
        <v/>
      </c>
      <c r="K20" s="23" t="n"/>
    </row>
    <row r="21">
      <c r="A21" s="17" t="n"/>
      <c r="B21" s="31" t="n"/>
      <c r="C21" s="17" t="n"/>
      <c r="D21" s="19" t="n"/>
      <c r="E21" s="31" t="n"/>
      <c r="F21" s="17" t="n"/>
      <c r="G21" s="19" t="n"/>
      <c r="H21" s="20" t="n"/>
      <c r="I21" s="21">
        <f>IF(OR(D21="",G21=""),"",IFERROR(D21-G21,""))</f>
        <v/>
      </c>
      <c r="J21" s="22">
        <f>IF(COUNTA(A21:H21,K21)=0,"",IF(AND(D21="",G21=""),"Incomplete",IF(D21="","Books only",IF(G21="","Bank only",IF(Assumptions!$B$12="","Review",IFERROR(IF(ABS(D21-G21)&lt;=Assumptions!$B$12,"Matched","Review"),"Review"))))))</f>
        <v/>
      </c>
      <c r="K21" s="23" t="n"/>
    </row>
    <row r="22">
      <c r="A22" s="17" t="n"/>
      <c r="B22" s="31" t="n"/>
      <c r="C22" s="17" t="n"/>
      <c r="D22" s="19" t="n"/>
      <c r="E22" s="31" t="n"/>
      <c r="F22" s="17" t="n"/>
      <c r="G22" s="19" t="n"/>
      <c r="H22" s="20" t="n"/>
      <c r="I22" s="24">
        <f>IF(OR(D22="",G22=""),"",IFERROR(D22-G22,""))</f>
        <v/>
      </c>
      <c r="J22" s="25">
        <f>IF(COUNTA(A22:H22,K22)=0,"",IF(AND(D22="",G22=""),"Incomplete",IF(D22="","Books only",IF(G22="","Bank only",IF(Assumptions!$B$12="","Review",IFERROR(IF(ABS(D22-G22)&lt;=Assumptions!$B$12,"Matched","Review"),"Review"))))))</f>
        <v/>
      </c>
      <c r="K22" s="23" t="n"/>
    </row>
    <row r="23">
      <c r="A23" s="17" t="n"/>
      <c r="B23" s="31" t="n"/>
      <c r="C23" s="17" t="n"/>
      <c r="D23" s="19" t="n"/>
      <c r="E23" s="31" t="n"/>
      <c r="F23" s="17" t="n"/>
      <c r="G23" s="19" t="n"/>
      <c r="H23" s="20" t="n"/>
      <c r="I23" s="21">
        <f>IF(OR(D23="",G23=""),"",IFERROR(D23-G23,""))</f>
        <v/>
      </c>
      <c r="J23" s="22">
        <f>IF(COUNTA(A23:H23,K23)=0,"",IF(AND(D23="",G23=""),"Incomplete",IF(D23="","Books only",IF(G23="","Bank only",IF(Assumptions!$B$12="","Review",IFERROR(IF(ABS(D23-G23)&lt;=Assumptions!$B$12,"Matched","Review"),"Review"))))))</f>
        <v/>
      </c>
      <c r="K23" s="23" t="n"/>
    </row>
    <row r="24">
      <c r="A24" s="17" t="n"/>
      <c r="B24" s="31" t="n"/>
      <c r="C24" s="17" t="n"/>
      <c r="D24" s="19" t="n"/>
      <c r="E24" s="31" t="n"/>
      <c r="F24" s="17" t="n"/>
      <c r="G24" s="19" t="n"/>
      <c r="H24" s="20" t="n"/>
      <c r="I24" s="24">
        <f>IF(OR(D24="",G24=""),"",IFERROR(D24-G24,""))</f>
        <v/>
      </c>
      <c r="J24" s="25">
        <f>IF(COUNTA(A24:H24,K24)=0,"",IF(AND(D24="",G24=""),"Incomplete",IF(D24="","Books only",IF(G24="","Bank only",IF(Assumptions!$B$12="","Review",IFERROR(IF(ABS(D24-G24)&lt;=Assumptions!$B$12,"Matched","Review"),"Review"))))))</f>
        <v/>
      </c>
      <c r="K24" s="23" t="n"/>
    </row>
    <row r="25">
      <c r="A25" s="17" t="n"/>
      <c r="B25" s="31" t="n"/>
      <c r="C25" s="17" t="n"/>
      <c r="D25" s="19" t="n"/>
      <c r="E25" s="31" t="n"/>
      <c r="F25" s="17" t="n"/>
      <c r="G25" s="19" t="n"/>
      <c r="H25" s="20" t="n"/>
      <c r="I25" s="21">
        <f>IF(OR(D25="",G25=""),"",IFERROR(D25-G25,""))</f>
        <v/>
      </c>
      <c r="J25" s="22">
        <f>IF(COUNTA(A25:H25,K25)=0,"",IF(AND(D25="",G25=""),"Incomplete",IF(D25="","Books only",IF(G25="","Bank only",IF(Assumptions!$B$12="","Review",IFERROR(IF(ABS(D25-G25)&lt;=Assumptions!$B$12,"Matched","Review"),"Review"))))))</f>
        <v/>
      </c>
      <c r="K25" s="23" t="n"/>
    </row>
    <row r="26">
      <c r="A26" s="17" t="n"/>
      <c r="B26" s="31" t="n"/>
      <c r="C26" s="17" t="n"/>
      <c r="D26" s="19" t="n"/>
      <c r="E26" s="31" t="n"/>
      <c r="F26" s="17" t="n"/>
      <c r="G26" s="19" t="n"/>
      <c r="H26" s="20" t="n"/>
      <c r="I26" s="24">
        <f>IF(OR(D26="",G26=""),"",IFERROR(D26-G26,""))</f>
        <v/>
      </c>
      <c r="J26" s="25">
        <f>IF(COUNTA(A26:H26,K26)=0,"",IF(AND(D26="",G26=""),"Incomplete",IF(D26="","Books only",IF(G26="","Bank only",IF(Assumptions!$B$12="","Review",IFERROR(IF(ABS(D26-G26)&lt;=Assumptions!$B$12,"Matched","Review"),"Review"))))))</f>
        <v/>
      </c>
      <c r="K26" s="23" t="n"/>
    </row>
    <row r="27">
      <c r="A27" s="17" t="n"/>
      <c r="B27" s="31" t="n"/>
      <c r="C27" s="17" t="n"/>
      <c r="D27" s="19" t="n"/>
      <c r="E27" s="31" t="n"/>
      <c r="F27" s="17" t="n"/>
      <c r="G27" s="19" t="n"/>
      <c r="H27" s="20" t="n"/>
      <c r="I27" s="21">
        <f>IF(OR(D27="",G27=""),"",IFERROR(D27-G27,""))</f>
        <v/>
      </c>
      <c r="J27" s="22">
        <f>IF(COUNTA(A27:H27,K27)=0,"",IF(AND(D27="",G27=""),"Incomplete",IF(D27="","Books only",IF(G27="","Bank only",IF(Assumptions!$B$12="","Review",IFERROR(IF(ABS(D27-G27)&lt;=Assumptions!$B$12,"Matched","Review"),"Review"))))))</f>
        <v/>
      </c>
      <c r="K27" s="23" t="n"/>
    </row>
    <row r="28">
      <c r="A28" s="17" t="n"/>
      <c r="B28" s="31" t="n"/>
      <c r="C28" s="17" t="n"/>
      <c r="D28" s="19" t="n"/>
      <c r="E28" s="31" t="n"/>
      <c r="F28" s="17" t="n"/>
      <c r="G28" s="19" t="n"/>
      <c r="H28" s="20" t="n"/>
      <c r="I28" s="24">
        <f>IF(OR(D28="",G28=""),"",IFERROR(D28-G28,""))</f>
        <v/>
      </c>
      <c r="J28" s="25">
        <f>IF(COUNTA(A28:H28,K28)=0,"",IF(AND(D28="",G28=""),"Incomplete",IF(D28="","Books only",IF(G28="","Bank only",IF(Assumptions!$B$12="","Review",IFERROR(IF(ABS(D28-G28)&lt;=Assumptions!$B$12,"Matched","Review"),"Review"))))))</f>
        <v/>
      </c>
      <c r="K28" s="23" t="n"/>
    </row>
    <row r="29">
      <c r="A29" s="17" t="n"/>
      <c r="B29" s="31" t="n"/>
      <c r="C29" s="17" t="n"/>
      <c r="D29" s="19" t="n"/>
      <c r="E29" s="31" t="n"/>
      <c r="F29" s="17" t="n"/>
      <c r="G29" s="19" t="n"/>
      <c r="H29" s="20" t="n"/>
      <c r="I29" s="21">
        <f>IF(OR(D29="",G29=""),"",IFERROR(D29-G29,""))</f>
        <v/>
      </c>
      <c r="J29" s="22">
        <f>IF(COUNTA(A29:H29,K29)=0,"",IF(AND(D29="",G29=""),"Incomplete",IF(D29="","Books only",IF(G29="","Bank only",IF(Assumptions!$B$12="","Review",IFERROR(IF(ABS(D29-G29)&lt;=Assumptions!$B$12,"Matched","Review"),"Review"))))))</f>
        <v/>
      </c>
      <c r="K29" s="23" t="n"/>
    </row>
    <row r="30">
      <c r="A30" s="17" t="n"/>
      <c r="B30" s="31" t="n"/>
      <c r="C30" s="17" t="n"/>
      <c r="D30" s="19" t="n"/>
      <c r="E30" s="31" t="n"/>
      <c r="F30" s="17" t="n"/>
      <c r="G30" s="19" t="n"/>
      <c r="H30" s="20" t="n"/>
      <c r="I30" s="24">
        <f>IF(OR(D30="",G30=""),"",IFERROR(D30-G30,""))</f>
        <v/>
      </c>
      <c r="J30" s="25">
        <f>IF(COUNTA(A30:H30,K30)=0,"",IF(AND(D30="",G30=""),"Incomplete",IF(D30="","Books only",IF(G30="","Bank only",IF(Assumptions!$B$12="","Review",IFERROR(IF(ABS(D30-G30)&lt;=Assumptions!$B$12,"Matched","Review"),"Review"))))))</f>
        <v/>
      </c>
      <c r="K30" s="23" t="n"/>
    </row>
    <row r="31">
      <c r="A31" s="17" t="n"/>
      <c r="B31" s="31" t="n"/>
      <c r="C31" s="17" t="n"/>
      <c r="D31" s="19" t="n"/>
      <c r="E31" s="31" t="n"/>
      <c r="F31" s="17" t="n"/>
      <c r="G31" s="19" t="n"/>
      <c r="H31" s="20" t="n"/>
      <c r="I31" s="21">
        <f>IF(OR(D31="",G31=""),"",IFERROR(D31-G31,""))</f>
        <v/>
      </c>
      <c r="J31" s="22">
        <f>IF(COUNTA(A31:H31,K31)=0,"",IF(AND(D31="",G31=""),"Incomplete",IF(D31="","Books only",IF(G31="","Bank only",IF(Assumptions!$B$12="","Review",IFERROR(IF(ABS(D31-G31)&lt;=Assumptions!$B$12,"Matched","Review"),"Review"))))))</f>
        <v/>
      </c>
      <c r="K31" s="23" t="n"/>
    </row>
    <row r="32">
      <c r="A32" s="17" t="n"/>
      <c r="B32" s="31" t="n"/>
      <c r="C32" s="17" t="n"/>
      <c r="D32" s="19" t="n"/>
      <c r="E32" s="31" t="n"/>
      <c r="F32" s="17" t="n"/>
      <c r="G32" s="19" t="n"/>
      <c r="H32" s="20" t="n"/>
      <c r="I32" s="24">
        <f>IF(OR(D32="",G32=""),"",IFERROR(D32-G32,""))</f>
        <v/>
      </c>
      <c r="J32" s="25">
        <f>IF(COUNTA(A32:H32,K32)=0,"",IF(AND(D32="",G32=""),"Incomplete",IF(D32="","Books only",IF(G32="","Bank only",IF(Assumptions!$B$12="","Review",IFERROR(IF(ABS(D32-G32)&lt;=Assumptions!$B$12,"Matched","Review"),"Review"))))))</f>
        <v/>
      </c>
      <c r="K32" s="23" t="n"/>
    </row>
    <row r="33">
      <c r="A33" s="17" t="n"/>
      <c r="B33" s="31" t="n"/>
      <c r="C33" s="17" t="n"/>
      <c r="D33" s="19" t="n"/>
      <c r="E33" s="31" t="n"/>
      <c r="F33" s="17" t="n"/>
      <c r="G33" s="19" t="n"/>
      <c r="H33" s="20" t="n"/>
      <c r="I33" s="21">
        <f>IF(OR(D33="",G33=""),"",IFERROR(D33-G33,""))</f>
        <v/>
      </c>
      <c r="J33" s="22">
        <f>IF(COUNTA(A33:H33,K33)=0,"",IF(AND(D33="",G33=""),"Incomplete",IF(D33="","Books only",IF(G33="","Bank only",IF(Assumptions!$B$12="","Review",IFERROR(IF(ABS(D33-G33)&lt;=Assumptions!$B$12,"Matched","Review"),"Review"))))))</f>
        <v/>
      </c>
      <c r="K33" s="23" t="n"/>
    </row>
    <row r="34">
      <c r="A34" s="17" t="n"/>
      <c r="B34" s="31" t="n"/>
      <c r="C34" s="17" t="n"/>
      <c r="D34" s="19" t="n"/>
      <c r="E34" s="31" t="n"/>
      <c r="F34" s="17" t="n"/>
      <c r="G34" s="19" t="n"/>
      <c r="H34" s="20" t="n"/>
      <c r="I34" s="24">
        <f>IF(OR(D34="",G34=""),"",IFERROR(D34-G34,""))</f>
        <v/>
      </c>
      <c r="J34" s="25">
        <f>IF(COUNTA(A34:H34,K34)=0,"",IF(AND(D34="",G34=""),"Incomplete",IF(D34="","Books only",IF(G34="","Bank only",IF(Assumptions!$B$12="","Review",IFERROR(IF(ABS(D34-G34)&lt;=Assumptions!$B$12,"Matched","Review"),"Review"))))))</f>
        <v/>
      </c>
      <c r="K34" s="23" t="n"/>
    </row>
    <row r="35">
      <c r="A35" s="17" t="n"/>
      <c r="B35" s="31" t="n"/>
      <c r="C35" s="17" t="n"/>
      <c r="D35" s="19" t="n"/>
      <c r="E35" s="31" t="n"/>
      <c r="F35" s="17" t="n"/>
      <c r="G35" s="19" t="n"/>
      <c r="H35" s="20" t="n"/>
      <c r="I35" s="21">
        <f>IF(OR(D35="",G35=""),"",IFERROR(D35-G35,""))</f>
        <v/>
      </c>
      <c r="J35" s="22">
        <f>IF(COUNTA(A35:H35,K35)=0,"",IF(AND(D35="",G35=""),"Incomplete",IF(D35="","Books only",IF(G35="","Bank only",IF(Assumptions!$B$12="","Review",IFERROR(IF(ABS(D35-G35)&lt;=Assumptions!$B$12,"Matched","Review"),"Review"))))))</f>
        <v/>
      </c>
      <c r="K35" s="23" t="n"/>
    </row>
    <row r="36">
      <c r="A36" s="17" t="n"/>
      <c r="B36" s="31" t="n"/>
      <c r="C36" s="17" t="n"/>
      <c r="D36" s="19" t="n"/>
      <c r="E36" s="31" t="n"/>
      <c r="F36" s="17" t="n"/>
      <c r="G36" s="19" t="n"/>
      <c r="H36" s="20" t="n"/>
      <c r="I36" s="24">
        <f>IF(OR(D36="",G36=""),"",IFERROR(D36-G36,""))</f>
        <v/>
      </c>
      <c r="J36" s="25">
        <f>IF(COUNTA(A36:H36,K36)=0,"",IF(AND(D36="",G36=""),"Incomplete",IF(D36="","Books only",IF(G36="","Bank only",IF(Assumptions!$B$12="","Review",IFERROR(IF(ABS(D36-G36)&lt;=Assumptions!$B$12,"Matched","Review"),"Review"))))))</f>
        <v/>
      </c>
      <c r="K36" s="23" t="n"/>
    </row>
    <row r="37">
      <c r="A37" s="17" t="n"/>
      <c r="B37" s="31" t="n"/>
      <c r="C37" s="17" t="n"/>
      <c r="D37" s="19" t="n"/>
      <c r="E37" s="31" t="n"/>
      <c r="F37" s="17" t="n"/>
      <c r="G37" s="19" t="n"/>
      <c r="H37" s="20" t="n"/>
      <c r="I37" s="21">
        <f>IF(OR(D37="",G37=""),"",IFERROR(D37-G37,""))</f>
        <v/>
      </c>
      <c r="J37" s="22">
        <f>IF(COUNTA(A37:H37,K37)=0,"",IF(AND(D37="",G37=""),"Incomplete",IF(D37="","Books only",IF(G37="","Bank only",IF(Assumptions!$B$12="","Review",IFERROR(IF(ABS(D37-G37)&lt;=Assumptions!$B$12,"Matched","Review"),"Review"))))))</f>
        <v/>
      </c>
      <c r="K37" s="23" t="n"/>
    </row>
    <row r="38">
      <c r="A38" s="17" t="n"/>
      <c r="B38" s="31" t="n"/>
      <c r="C38" s="17" t="n"/>
      <c r="D38" s="19" t="n"/>
      <c r="E38" s="31" t="n"/>
      <c r="F38" s="17" t="n"/>
      <c r="G38" s="19" t="n"/>
      <c r="H38" s="20" t="n"/>
      <c r="I38" s="24">
        <f>IF(OR(D38="",G38=""),"",IFERROR(D38-G38,""))</f>
        <v/>
      </c>
      <c r="J38" s="25">
        <f>IF(COUNTA(A38:H38,K38)=0,"",IF(AND(D38="",G38=""),"Incomplete",IF(D38="","Books only",IF(G38="","Bank only",IF(Assumptions!$B$12="","Review",IFERROR(IF(ABS(D38-G38)&lt;=Assumptions!$B$12,"Matched","Review"),"Review"))))))</f>
        <v/>
      </c>
      <c r="K38" s="23" t="n"/>
    </row>
    <row r="39">
      <c r="A39" s="17" t="n"/>
      <c r="B39" s="31" t="n"/>
      <c r="C39" s="17" t="n"/>
      <c r="D39" s="19" t="n"/>
      <c r="E39" s="31" t="n"/>
      <c r="F39" s="17" t="n"/>
      <c r="G39" s="19" t="n"/>
      <c r="H39" s="20" t="n"/>
      <c r="I39" s="21">
        <f>IF(OR(D39="",G39=""),"",IFERROR(D39-G39,""))</f>
        <v/>
      </c>
      <c r="J39" s="22">
        <f>IF(COUNTA(A39:H39,K39)=0,"",IF(AND(D39="",G39=""),"Incomplete",IF(D39="","Books only",IF(G39="","Bank only",IF(Assumptions!$B$12="","Review",IFERROR(IF(ABS(D39-G39)&lt;=Assumptions!$B$12,"Matched","Review"),"Review"))))))</f>
        <v/>
      </c>
      <c r="K39" s="23" t="n"/>
    </row>
    <row r="40">
      <c r="A40" s="17" t="n"/>
      <c r="B40" s="31" t="n"/>
      <c r="C40" s="17" t="n"/>
      <c r="D40" s="19" t="n"/>
      <c r="E40" s="31" t="n"/>
      <c r="F40" s="17" t="n"/>
      <c r="G40" s="19" t="n"/>
      <c r="H40" s="20" t="n"/>
      <c r="I40" s="24">
        <f>IF(OR(D40="",G40=""),"",IFERROR(D40-G40,""))</f>
        <v/>
      </c>
      <c r="J40" s="25">
        <f>IF(COUNTA(A40:H40,K40)=0,"",IF(AND(D40="",G40=""),"Incomplete",IF(D40="","Books only",IF(G40="","Bank only",IF(Assumptions!$B$12="","Review",IFERROR(IF(ABS(D40-G40)&lt;=Assumptions!$B$12,"Matched","Review"),"Review"))))))</f>
        <v/>
      </c>
      <c r="K40" s="23" t="n"/>
    </row>
    <row r="41">
      <c r="A41" s="17" t="n"/>
      <c r="B41" s="31" t="n"/>
      <c r="C41" s="17" t="n"/>
      <c r="D41" s="19" t="n"/>
      <c r="E41" s="31" t="n"/>
      <c r="F41" s="17" t="n"/>
      <c r="G41" s="19" t="n"/>
      <c r="H41" s="20" t="n"/>
      <c r="I41" s="21">
        <f>IF(OR(D41="",G41=""),"",IFERROR(D41-G41,""))</f>
        <v/>
      </c>
      <c r="J41" s="22">
        <f>IF(COUNTA(A41:H41,K41)=0,"",IF(AND(D41="",G41=""),"Incomplete",IF(D41="","Books only",IF(G41="","Bank only",IF(Assumptions!$B$12="","Review",IFERROR(IF(ABS(D41-G41)&lt;=Assumptions!$B$12,"Matched","Review"),"Review"))))))</f>
        <v/>
      </c>
      <c r="K41" s="23" t="n"/>
    </row>
    <row r="42">
      <c r="A42" s="17" t="n"/>
      <c r="B42" s="31" t="n"/>
      <c r="C42" s="17" t="n"/>
      <c r="D42" s="19" t="n"/>
      <c r="E42" s="31" t="n"/>
      <c r="F42" s="17" t="n"/>
      <c r="G42" s="19" t="n"/>
      <c r="H42" s="20" t="n"/>
      <c r="I42" s="24">
        <f>IF(OR(D42="",G42=""),"",IFERROR(D42-G42,""))</f>
        <v/>
      </c>
      <c r="J42" s="25">
        <f>IF(COUNTA(A42:H42,K42)=0,"",IF(AND(D42="",G42=""),"Incomplete",IF(D42="","Books only",IF(G42="","Bank only",IF(Assumptions!$B$12="","Review",IFERROR(IF(ABS(D42-G42)&lt;=Assumptions!$B$12,"Matched","Review"),"Review"))))))</f>
        <v/>
      </c>
      <c r="K42" s="23" t="n"/>
    </row>
    <row r="43">
      <c r="A43" s="17" t="n"/>
      <c r="B43" s="31" t="n"/>
      <c r="C43" s="17" t="n"/>
      <c r="D43" s="19" t="n"/>
      <c r="E43" s="31" t="n"/>
      <c r="F43" s="17" t="n"/>
      <c r="G43" s="19" t="n"/>
      <c r="H43" s="20" t="n"/>
      <c r="I43" s="21">
        <f>IF(OR(D43="",G43=""),"",IFERROR(D43-G43,""))</f>
        <v/>
      </c>
      <c r="J43" s="22">
        <f>IF(COUNTA(A43:H43,K43)=0,"",IF(AND(D43="",G43=""),"Incomplete",IF(D43="","Books only",IF(G43="","Bank only",IF(Assumptions!$B$12="","Review",IFERROR(IF(ABS(D43-G43)&lt;=Assumptions!$B$12,"Matched","Review"),"Review"))))))</f>
        <v/>
      </c>
      <c r="K43" s="23" t="n"/>
    </row>
    <row r="44">
      <c r="A44" s="17" t="n"/>
      <c r="B44" s="31" t="n"/>
      <c r="C44" s="17" t="n"/>
      <c r="D44" s="19" t="n"/>
      <c r="E44" s="31" t="n"/>
      <c r="F44" s="17" t="n"/>
      <c r="G44" s="19" t="n"/>
      <c r="H44" s="20" t="n"/>
      <c r="I44" s="24">
        <f>IF(OR(D44="",G44=""),"",IFERROR(D44-G44,""))</f>
        <v/>
      </c>
      <c r="J44" s="25">
        <f>IF(COUNTA(A44:H44,K44)=0,"",IF(AND(D44="",G44=""),"Incomplete",IF(D44="","Books only",IF(G44="","Bank only",IF(Assumptions!$B$12="","Review",IFERROR(IF(ABS(D44-G44)&lt;=Assumptions!$B$12,"Matched","Review"),"Review"))))))</f>
        <v/>
      </c>
      <c r="K44" s="23" t="n"/>
    </row>
    <row r="45">
      <c r="A45" s="17" t="n"/>
      <c r="B45" s="31" t="n"/>
      <c r="C45" s="17" t="n"/>
      <c r="D45" s="19" t="n"/>
      <c r="E45" s="31" t="n"/>
      <c r="F45" s="17" t="n"/>
      <c r="G45" s="19" t="n"/>
      <c r="H45" s="20" t="n"/>
      <c r="I45" s="21">
        <f>IF(OR(D45="",G45=""),"",IFERROR(D45-G45,""))</f>
        <v/>
      </c>
      <c r="J45" s="22">
        <f>IF(COUNTA(A45:H45,K45)=0,"",IF(AND(D45="",G45=""),"Incomplete",IF(D45="","Books only",IF(G45="","Bank only",IF(Assumptions!$B$12="","Review",IFERROR(IF(ABS(D45-G45)&lt;=Assumptions!$B$12,"Matched","Review"),"Review"))))))</f>
        <v/>
      </c>
      <c r="K45" s="23" t="n"/>
    </row>
    <row r="46">
      <c r="A46" s="17" t="n"/>
      <c r="B46" s="31" t="n"/>
      <c r="C46" s="17" t="n"/>
      <c r="D46" s="19" t="n"/>
      <c r="E46" s="31" t="n"/>
      <c r="F46" s="17" t="n"/>
      <c r="G46" s="19" t="n"/>
      <c r="H46" s="20" t="n"/>
      <c r="I46" s="24">
        <f>IF(OR(D46="",G46=""),"",IFERROR(D46-G46,""))</f>
        <v/>
      </c>
      <c r="J46" s="25">
        <f>IF(COUNTA(A46:H46,K46)=0,"",IF(AND(D46="",G46=""),"Incomplete",IF(D46="","Books only",IF(G46="","Bank only",IF(Assumptions!$B$12="","Review",IFERROR(IF(ABS(D46-G46)&lt;=Assumptions!$B$12,"Matched","Review"),"Review"))))))</f>
        <v/>
      </c>
      <c r="K46" s="23" t="n"/>
    </row>
    <row r="47">
      <c r="A47" s="17" t="n"/>
      <c r="B47" s="31" t="n"/>
      <c r="C47" s="17" t="n"/>
      <c r="D47" s="19" t="n"/>
      <c r="E47" s="31" t="n"/>
      <c r="F47" s="17" t="n"/>
      <c r="G47" s="19" t="n"/>
      <c r="H47" s="20" t="n"/>
      <c r="I47" s="21">
        <f>IF(OR(D47="",G47=""),"",IFERROR(D47-G47,""))</f>
        <v/>
      </c>
      <c r="J47" s="22">
        <f>IF(COUNTA(A47:H47,K47)=0,"",IF(AND(D47="",G47=""),"Incomplete",IF(D47="","Books only",IF(G47="","Bank only",IF(Assumptions!$B$12="","Review",IFERROR(IF(ABS(D47-G47)&lt;=Assumptions!$B$12,"Matched","Review"),"Review"))))))</f>
        <v/>
      </c>
      <c r="K47" s="23" t="n"/>
    </row>
    <row r="48">
      <c r="A48" s="17" t="n"/>
      <c r="B48" s="31" t="n"/>
      <c r="C48" s="17" t="n"/>
      <c r="D48" s="19" t="n"/>
      <c r="E48" s="31" t="n"/>
      <c r="F48" s="17" t="n"/>
      <c r="G48" s="19" t="n"/>
      <c r="H48" s="20" t="n"/>
      <c r="I48" s="24">
        <f>IF(OR(D48="",G48=""),"",IFERROR(D48-G48,""))</f>
        <v/>
      </c>
      <c r="J48" s="25">
        <f>IF(COUNTA(A48:H48,K48)=0,"",IF(AND(D48="",G48=""),"Incomplete",IF(D48="","Books only",IF(G48="","Bank only",IF(Assumptions!$B$12="","Review",IFERROR(IF(ABS(D48-G48)&lt;=Assumptions!$B$12,"Matched","Review"),"Review"))))))</f>
        <v/>
      </c>
      <c r="K48" s="23" t="n"/>
    </row>
    <row r="49">
      <c r="A49" s="17" t="n"/>
      <c r="B49" s="31" t="n"/>
      <c r="C49" s="17" t="n"/>
      <c r="D49" s="19" t="n"/>
      <c r="E49" s="31" t="n"/>
      <c r="F49" s="17" t="n"/>
      <c r="G49" s="19" t="n"/>
      <c r="H49" s="20" t="n"/>
      <c r="I49" s="21">
        <f>IF(OR(D49="",G49=""),"",IFERROR(D49-G49,""))</f>
        <v/>
      </c>
      <c r="J49" s="22">
        <f>IF(COUNTA(A49:H49,K49)=0,"",IF(AND(D49="",G49=""),"Incomplete",IF(D49="","Books only",IF(G49="","Bank only",IF(Assumptions!$B$12="","Review",IFERROR(IF(ABS(D49-G49)&lt;=Assumptions!$B$12,"Matched","Review"),"Review"))))))</f>
        <v/>
      </c>
      <c r="K49" s="23" t="n"/>
    </row>
    <row r="50">
      <c r="A50" s="17" t="n"/>
      <c r="B50" s="31" t="n"/>
      <c r="C50" s="17" t="n"/>
      <c r="D50" s="19" t="n"/>
      <c r="E50" s="31" t="n"/>
      <c r="F50" s="17" t="n"/>
      <c r="G50" s="19" t="n"/>
      <c r="H50" s="20" t="n"/>
      <c r="I50" s="24">
        <f>IF(OR(D50="",G50=""),"",IFERROR(D50-G50,""))</f>
        <v/>
      </c>
      <c r="J50" s="25">
        <f>IF(COUNTA(A50:H50,K50)=0,"",IF(AND(D50="",G50=""),"Incomplete",IF(D50="","Books only",IF(G50="","Bank only",IF(Assumptions!$B$12="","Review",IFERROR(IF(ABS(D50-G50)&lt;=Assumptions!$B$12,"Matched","Review"),"Review"))))))</f>
        <v/>
      </c>
      <c r="K50" s="23" t="n"/>
    </row>
    <row r="51">
      <c r="A51" s="17" t="n"/>
      <c r="B51" s="31" t="n"/>
      <c r="C51" s="17" t="n"/>
      <c r="D51" s="19" t="n"/>
      <c r="E51" s="31" t="n"/>
      <c r="F51" s="17" t="n"/>
      <c r="G51" s="19" t="n"/>
      <c r="H51" s="20" t="n"/>
      <c r="I51" s="21">
        <f>IF(OR(D51="",G51=""),"",IFERROR(D51-G51,""))</f>
        <v/>
      </c>
      <c r="J51" s="22">
        <f>IF(COUNTA(A51:H51,K51)=0,"",IF(AND(D51="",G51=""),"Incomplete",IF(D51="","Books only",IF(G51="","Bank only",IF(Assumptions!$B$12="","Review",IFERROR(IF(ABS(D51-G51)&lt;=Assumptions!$B$12,"Matched","Review"),"Review"))))))</f>
        <v/>
      </c>
      <c r="K51" s="23" t="n"/>
    </row>
    <row r="52">
      <c r="A52" s="17" t="n"/>
      <c r="B52" s="31" t="n"/>
      <c r="C52" s="17" t="n"/>
      <c r="D52" s="19" t="n"/>
      <c r="E52" s="31" t="n"/>
      <c r="F52" s="17" t="n"/>
      <c r="G52" s="19" t="n"/>
      <c r="H52" s="20" t="n"/>
      <c r="I52" s="24">
        <f>IF(OR(D52="",G52=""),"",IFERROR(D52-G52,""))</f>
        <v/>
      </c>
      <c r="J52" s="25">
        <f>IF(COUNTA(A52:H52,K52)=0,"",IF(AND(D52="",G52=""),"Incomplete",IF(D52="","Books only",IF(G52="","Bank only",IF(Assumptions!$B$12="","Review",IFERROR(IF(ABS(D52-G52)&lt;=Assumptions!$B$12,"Matched","Review"),"Review"))))))</f>
        <v/>
      </c>
      <c r="K52" s="23" t="n"/>
    </row>
    <row r="53">
      <c r="A53" s="17" t="n"/>
      <c r="B53" s="31" t="n"/>
      <c r="C53" s="17" t="n"/>
      <c r="D53" s="19" t="n"/>
      <c r="E53" s="31" t="n"/>
      <c r="F53" s="17" t="n"/>
      <c r="G53" s="19" t="n"/>
      <c r="H53" s="20" t="n"/>
      <c r="I53" s="21">
        <f>IF(OR(D53="",G53=""),"",IFERROR(D53-G53,""))</f>
        <v/>
      </c>
      <c r="J53" s="22">
        <f>IF(COUNTA(A53:H53,K53)=0,"",IF(AND(D53="",G53=""),"Incomplete",IF(D53="","Books only",IF(G53="","Bank only",IF(Assumptions!$B$12="","Review",IFERROR(IF(ABS(D53-G53)&lt;=Assumptions!$B$12,"Matched","Review"),"Review"))))))</f>
        <v/>
      </c>
      <c r="K53" s="23" t="n"/>
    </row>
    <row r="54">
      <c r="A54" s="17" t="n"/>
      <c r="B54" s="31" t="n"/>
      <c r="C54" s="17" t="n"/>
      <c r="D54" s="19" t="n"/>
      <c r="E54" s="31" t="n"/>
      <c r="F54" s="17" t="n"/>
      <c r="G54" s="19" t="n"/>
      <c r="H54" s="20" t="n"/>
      <c r="I54" s="24">
        <f>IF(OR(D54="",G54=""),"",IFERROR(D54-G54,""))</f>
        <v/>
      </c>
      <c r="J54" s="25">
        <f>IF(COUNTA(A54:H54,K54)=0,"",IF(AND(D54="",G54=""),"Incomplete",IF(D54="","Books only",IF(G54="","Bank only",IF(Assumptions!$B$12="","Review",IFERROR(IF(ABS(D54-G54)&lt;=Assumptions!$B$12,"Matched","Review"),"Review"))))))</f>
        <v/>
      </c>
      <c r="K54" s="23" t="n"/>
    </row>
    <row r="55">
      <c r="A55" s="17" t="n"/>
      <c r="B55" s="31" t="n"/>
      <c r="C55" s="17" t="n"/>
      <c r="D55" s="19" t="n"/>
      <c r="E55" s="31" t="n"/>
      <c r="F55" s="17" t="n"/>
      <c r="G55" s="19" t="n"/>
      <c r="H55" s="20" t="n"/>
      <c r="I55" s="21">
        <f>IF(OR(D55="",G55=""),"",IFERROR(D55-G55,""))</f>
        <v/>
      </c>
      <c r="J55" s="22">
        <f>IF(COUNTA(A55:H55,K55)=0,"",IF(AND(D55="",G55=""),"Incomplete",IF(D55="","Books only",IF(G55="","Bank only",IF(Assumptions!$B$12="","Review",IFERROR(IF(ABS(D55-G55)&lt;=Assumptions!$B$12,"Matched","Review"),"Review"))))))</f>
        <v/>
      </c>
      <c r="K55" s="23" t="n"/>
    </row>
    <row r="56">
      <c r="A56" s="17" t="n"/>
      <c r="B56" s="31" t="n"/>
      <c r="C56" s="17" t="n"/>
      <c r="D56" s="19" t="n"/>
      <c r="E56" s="31" t="n"/>
      <c r="F56" s="17" t="n"/>
      <c r="G56" s="19" t="n"/>
      <c r="H56" s="20" t="n"/>
      <c r="I56" s="24">
        <f>IF(OR(D56="",G56=""),"",IFERROR(D56-G56,""))</f>
        <v/>
      </c>
      <c r="J56" s="25">
        <f>IF(COUNTA(A56:H56,K56)=0,"",IF(AND(D56="",G56=""),"Incomplete",IF(D56="","Books only",IF(G56="","Bank only",IF(Assumptions!$B$12="","Review",IFERROR(IF(ABS(D56-G56)&lt;=Assumptions!$B$12,"Matched","Review"),"Review"))))))</f>
        <v/>
      </c>
      <c r="K56" s="23" t="n"/>
    </row>
    <row r="57">
      <c r="A57" s="17" t="n"/>
      <c r="B57" s="31" t="n"/>
      <c r="C57" s="17" t="n"/>
      <c r="D57" s="19" t="n"/>
      <c r="E57" s="31" t="n"/>
      <c r="F57" s="17" t="n"/>
      <c r="G57" s="19" t="n"/>
      <c r="H57" s="20" t="n"/>
      <c r="I57" s="21">
        <f>IF(OR(D57="",G57=""),"",IFERROR(D57-G57,""))</f>
        <v/>
      </c>
      <c r="J57" s="22">
        <f>IF(COUNTA(A57:H57,K57)=0,"",IF(AND(D57="",G57=""),"Incomplete",IF(D57="","Books only",IF(G57="","Bank only",IF(Assumptions!$B$12="","Review",IFERROR(IF(ABS(D57-G57)&lt;=Assumptions!$B$12,"Matched","Review"),"Review"))))))</f>
        <v/>
      </c>
      <c r="K57" s="23" t="n"/>
    </row>
    <row r="58">
      <c r="A58" s="17" t="n"/>
      <c r="B58" s="31" t="n"/>
      <c r="C58" s="17" t="n"/>
      <c r="D58" s="19" t="n"/>
      <c r="E58" s="31" t="n"/>
      <c r="F58" s="17" t="n"/>
      <c r="G58" s="19" t="n"/>
      <c r="H58" s="20" t="n"/>
      <c r="I58" s="24">
        <f>IF(OR(D58="",G58=""),"",IFERROR(D58-G58,""))</f>
        <v/>
      </c>
      <c r="J58" s="25">
        <f>IF(COUNTA(A58:H58,K58)=0,"",IF(AND(D58="",G58=""),"Incomplete",IF(D58="","Books only",IF(G58="","Bank only",IF(Assumptions!$B$12="","Review",IFERROR(IF(ABS(D58-G58)&lt;=Assumptions!$B$12,"Matched","Review"),"Review"))))))</f>
        <v/>
      </c>
      <c r="K58" s="23" t="n"/>
    </row>
    <row r="59">
      <c r="A59" s="17" t="n"/>
      <c r="B59" s="31" t="n"/>
      <c r="C59" s="17" t="n"/>
      <c r="D59" s="19" t="n"/>
      <c r="E59" s="31" t="n"/>
      <c r="F59" s="17" t="n"/>
      <c r="G59" s="19" t="n"/>
      <c r="H59" s="20" t="n"/>
      <c r="I59" s="21">
        <f>IF(OR(D59="",G59=""),"",IFERROR(D59-G59,""))</f>
        <v/>
      </c>
      <c r="J59" s="22">
        <f>IF(COUNTA(A59:H59,K59)=0,"",IF(AND(D59="",G59=""),"Incomplete",IF(D59="","Books only",IF(G59="","Bank only",IF(Assumptions!$B$12="","Review",IFERROR(IF(ABS(D59-G59)&lt;=Assumptions!$B$12,"Matched","Review"),"Review"))))))</f>
        <v/>
      </c>
      <c r="K59" s="23" t="n"/>
    </row>
    <row r="60">
      <c r="A60" s="17" t="n"/>
      <c r="B60" s="31" t="n"/>
      <c r="C60" s="17" t="n"/>
      <c r="D60" s="19" t="n"/>
      <c r="E60" s="31" t="n"/>
      <c r="F60" s="17" t="n"/>
      <c r="G60" s="19" t="n"/>
      <c r="H60" s="20" t="n"/>
      <c r="I60" s="24">
        <f>IF(OR(D60="",G60=""),"",IFERROR(D60-G60,""))</f>
        <v/>
      </c>
      <c r="J60" s="25">
        <f>IF(COUNTA(A60:H60,K60)=0,"",IF(AND(D60="",G60=""),"Incomplete",IF(D60="","Books only",IF(G60="","Bank only",IF(Assumptions!$B$12="","Review",IFERROR(IF(ABS(D60-G60)&lt;=Assumptions!$B$12,"Matched","Review"),"Review"))))))</f>
        <v/>
      </c>
      <c r="K60" s="23" t="n"/>
    </row>
    <row r="61">
      <c r="A61" s="17" t="n"/>
      <c r="B61" s="31" t="n"/>
      <c r="C61" s="17" t="n"/>
      <c r="D61" s="19" t="n"/>
      <c r="E61" s="31" t="n"/>
      <c r="F61" s="17" t="n"/>
      <c r="G61" s="19" t="n"/>
      <c r="H61" s="20" t="n"/>
      <c r="I61" s="21">
        <f>IF(OR(D61="",G61=""),"",IFERROR(D61-G61,""))</f>
        <v/>
      </c>
      <c r="J61" s="22">
        <f>IF(COUNTA(A61:H61,K61)=0,"",IF(AND(D61="",G61=""),"Incomplete",IF(D61="","Books only",IF(G61="","Bank only",IF(Assumptions!$B$12="","Review",IFERROR(IF(ABS(D61-G61)&lt;=Assumptions!$B$12,"Matched","Review"),"Review"))))))</f>
        <v/>
      </c>
      <c r="K61" s="23" t="n"/>
    </row>
    <row r="62">
      <c r="A62" s="17" t="n"/>
      <c r="B62" s="31" t="n"/>
      <c r="C62" s="17" t="n"/>
      <c r="D62" s="19" t="n"/>
      <c r="E62" s="31" t="n"/>
      <c r="F62" s="17" t="n"/>
      <c r="G62" s="19" t="n"/>
      <c r="H62" s="20" t="n"/>
      <c r="I62" s="24">
        <f>IF(OR(D62="",G62=""),"",IFERROR(D62-G62,""))</f>
        <v/>
      </c>
      <c r="J62" s="25">
        <f>IF(COUNTA(A62:H62,K62)=0,"",IF(AND(D62="",G62=""),"Incomplete",IF(D62="","Books only",IF(G62="","Bank only",IF(Assumptions!$B$12="","Review",IFERROR(IF(ABS(D62-G62)&lt;=Assumptions!$B$12,"Matched","Review"),"Review"))))))</f>
        <v/>
      </c>
      <c r="K62" s="23" t="n"/>
    </row>
    <row r="63">
      <c r="A63" s="17" t="n"/>
      <c r="B63" s="31" t="n"/>
      <c r="C63" s="17" t="n"/>
      <c r="D63" s="19" t="n"/>
      <c r="E63" s="31" t="n"/>
      <c r="F63" s="17" t="n"/>
      <c r="G63" s="19" t="n"/>
      <c r="H63" s="20" t="n"/>
      <c r="I63" s="21">
        <f>IF(OR(D63="",G63=""),"",IFERROR(D63-G63,""))</f>
        <v/>
      </c>
      <c r="J63" s="22">
        <f>IF(COUNTA(A63:H63,K63)=0,"",IF(AND(D63="",G63=""),"Incomplete",IF(D63="","Books only",IF(G63="","Bank only",IF(Assumptions!$B$12="","Review",IFERROR(IF(ABS(D63-G63)&lt;=Assumptions!$B$12,"Matched","Review"),"Review"))))))</f>
        <v/>
      </c>
      <c r="K63" s="23" t="n"/>
    </row>
    <row r="64">
      <c r="A64" s="17" t="n"/>
      <c r="B64" s="31" t="n"/>
      <c r="C64" s="17" t="n"/>
      <c r="D64" s="19" t="n"/>
      <c r="E64" s="31" t="n"/>
      <c r="F64" s="17" t="n"/>
      <c r="G64" s="19" t="n"/>
      <c r="H64" s="20" t="n"/>
      <c r="I64" s="24">
        <f>IF(OR(D64="",G64=""),"",IFERROR(D64-G64,""))</f>
        <v/>
      </c>
      <c r="J64" s="25">
        <f>IF(COUNTA(A64:H64,K64)=0,"",IF(AND(D64="",G64=""),"Incomplete",IF(D64="","Books only",IF(G64="","Bank only",IF(Assumptions!$B$12="","Review",IFERROR(IF(ABS(D64-G64)&lt;=Assumptions!$B$12,"Matched","Review"),"Review"))))))</f>
        <v/>
      </c>
      <c r="K64" s="23" t="n"/>
    </row>
    <row r="65">
      <c r="A65" s="17" t="n"/>
      <c r="B65" s="31" t="n"/>
      <c r="C65" s="17" t="n"/>
      <c r="D65" s="19" t="n"/>
      <c r="E65" s="31" t="n"/>
      <c r="F65" s="17" t="n"/>
      <c r="G65" s="19" t="n"/>
      <c r="H65" s="20" t="n"/>
      <c r="I65" s="21">
        <f>IF(OR(D65="",G65=""),"",IFERROR(D65-G65,""))</f>
        <v/>
      </c>
      <c r="J65" s="22">
        <f>IF(COUNTA(A65:H65,K65)=0,"",IF(AND(D65="",G65=""),"Incomplete",IF(D65="","Books only",IF(G65="","Bank only",IF(Assumptions!$B$12="","Review",IFERROR(IF(ABS(D65-G65)&lt;=Assumptions!$B$12,"Matched","Review"),"Review"))))))</f>
        <v/>
      </c>
      <c r="K65" s="23" t="n"/>
    </row>
    <row r="66">
      <c r="A66" s="17" t="n"/>
      <c r="B66" s="31" t="n"/>
      <c r="C66" s="17" t="n"/>
      <c r="D66" s="19" t="n"/>
      <c r="E66" s="31" t="n"/>
      <c r="F66" s="17" t="n"/>
      <c r="G66" s="19" t="n"/>
      <c r="H66" s="20" t="n"/>
      <c r="I66" s="24">
        <f>IF(OR(D66="",G66=""),"",IFERROR(D66-G66,""))</f>
        <v/>
      </c>
      <c r="J66" s="25">
        <f>IF(COUNTA(A66:H66,K66)=0,"",IF(AND(D66="",G66=""),"Incomplete",IF(D66="","Books only",IF(G66="","Bank only",IF(Assumptions!$B$12="","Review",IFERROR(IF(ABS(D66-G66)&lt;=Assumptions!$B$12,"Matched","Review"),"Review"))))))</f>
        <v/>
      </c>
      <c r="K66" s="23" t="n"/>
    </row>
    <row r="67">
      <c r="A67" s="17" t="n"/>
      <c r="B67" s="31" t="n"/>
      <c r="C67" s="17" t="n"/>
      <c r="D67" s="19" t="n"/>
      <c r="E67" s="31" t="n"/>
      <c r="F67" s="17" t="n"/>
      <c r="G67" s="19" t="n"/>
      <c r="H67" s="20" t="n"/>
      <c r="I67" s="21">
        <f>IF(OR(D67="",G67=""),"",IFERROR(D67-G67,""))</f>
        <v/>
      </c>
      <c r="J67" s="22">
        <f>IF(COUNTA(A67:H67,K67)=0,"",IF(AND(D67="",G67=""),"Incomplete",IF(D67="","Books only",IF(G67="","Bank only",IF(Assumptions!$B$12="","Review",IFERROR(IF(ABS(D67-G67)&lt;=Assumptions!$B$12,"Matched","Review"),"Review"))))))</f>
        <v/>
      </c>
      <c r="K67" s="23" t="n"/>
    </row>
    <row r="68">
      <c r="A68" s="17" t="n"/>
      <c r="B68" s="31" t="n"/>
      <c r="C68" s="17" t="n"/>
      <c r="D68" s="19" t="n"/>
      <c r="E68" s="31" t="n"/>
      <c r="F68" s="17" t="n"/>
      <c r="G68" s="19" t="n"/>
      <c r="H68" s="20" t="n"/>
      <c r="I68" s="24">
        <f>IF(OR(D68="",G68=""),"",IFERROR(D68-G68,""))</f>
        <v/>
      </c>
      <c r="J68" s="25">
        <f>IF(COUNTA(A68:H68,K68)=0,"",IF(AND(D68="",G68=""),"Incomplete",IF(D68="","Books only",IF(G68="","Bank only",IF(Assumptions!$B$12="","Review",IFERROR(IF(ABS(D68-G68)&lt;=Assumptions!$B$12,"Matched","Review"),"Review"))))))</f>
        <v/>
      </c>
      <c r="K68" s="23" t="n"/>
    </row>
    <row r="69">
      <c r="A69" s="17" t="n"/>
      <c r="B69" s="31" t="n"/>
      <c r="C69" s="17" t="n"/>
      <c r="D69" s="19" t="n"/>
      <c r="E69" s="31" t="n"/>
      <c r="F69" s="17" t="n"/>
      <c r="G69" s="19" t="n"/>
      <c r="H69" s="20" t="n"/>
      <c r="I69" s="21">
        <f>IF(OR(D69="",G69=""),"",IFERROR(D69-G69,""))</f>
        <v/>
      </c>
      <c r="J69" s="22">
        <f>IF(COUNTA(A69:H69,K69)=0,"",IF(AND(D69="",G69=""),"Incomplete",IF(D69="","Books only",IF(G69="","Bank only",IF(Assumptions!$B$12="","Review",IFERROR(IF(ABS(D69-G69)&lt;=Assumptions!$B$12,"Matched","Review"),"Review"))))))</f>
        <v/>
      </c>
      <c r="K69" s="23" t="n"/>
    </row>
    <row r="70">
      <c r="A70" s="17" t="n"/>
      <c r="B70" s="31" t="n"/>
      <c r="C70" s="17" t="n"/>
      <c r="D70" s="19" t="n"/>
      <c r="E70" s="31" t="n"/>
      <c r="F70" s="17" t="n"/>
      <c r="G70" s="19" t="n"/>
      <c r="H70" s="20" t="n"/>
      <c r="I70" s="24">
        <f>IF(OR(D70="",G70=""),"",IFERROR(D70-G70,""))</f>
        <v/>
      </c>
      <c r="J70" s="25">
        <f>IF(COUNTA(A70:H70,K70)=0,"",IF(AND(D70="",G70=""),"Incomplete",IF(D70="","Books only",IF(G70="","Bank only",IF(Assumptions!$B$12="","Review",IFERROR(IF(ABS(D70-G70)&lt;=Assumptions!$B$12,"Matched","Review"),"Review"))))))</f>
        <v/>
      </c>
      <c r="K70" s="23" t="n"/>
    </row>
    <row r="71">
      <c r="A71" s="17" t="n"/>
      <c r="B71" s="31" t="n"/>
      <c r="C71" s="17" t="n"/>
      <c r="D71" s="19" t="n"/>
      <c r="E71" s="31" t="n"/>
      <c r="F71" s="17" t="n"/>
      <c r="G71" s="19" t="n"/>
      <c r="H71" s="20" t="n"/>
      <c r="I71" s="21">
        <f>IF(OR(D71="",G71=""),"",IFERROR(D71-G71,""))</f>
        <v/>
      </c>
      <c r="J71" s="22">
        <f>IF(COUNTA(A71:H71,K71)=0,"",IF(AND(D71="",G71=""),"Incomplete",IF(D71="","Books only",IF(G71="","Bank only",IF(Assumptions!$B$12="","Review",IFERROR(IF(ABS(D71-G71)&lt;=Assumptions!$B$12,"Matched","Review"),"Review"))))))</f>
        <v/>
      </c>
      <c r="K71" s="23" t="n"/>
    </row>
    <row r="72">
      <c r="A72" s="17" t="n"/>
      <c r="B72" s="31" t="n"/>
      <c r="C72" s="17" t="n"/>
      <c r="D72" s="19" t="n"/>
      <c r="E72" s="31" t="n"/>
      <c r="F72" s="17" t="n"/>
      <c r="G72" s="19" t="n"/>
      <c r="H72" s="20" t="n"/>
      <c r="I72" s="24">
        <f>IF(OR(D72="",G72=""),"",IFERROR(D72-G72,""))</f>
        <v/>
      </c>
      <c r="J72" s="25">
        <f>IF(COUNTA(A72:H72,K72)=0,"",IF(AND(D72="",G72=""),"Incomplete",IF(D72="","Books only",IF(G72="","Bank only",IF(Assumptions!$B$12="","Review",IFERROR(IF(ABS(D72-G72)&lt;=Assumptions!$B$12,"Matched","Review"),"Review"))))))</f>
        <v/>
      </c>
      <c r="K72" s="23" t="n"/>
    </row>
    <row r="73">
      <c r="A73" s="17" t="n"/>
      <c r="B73" s="31" t="n"/>
      <c r="C73" s="17" t="n"/>
      <c r="D73" s="19" t="n"/>
      <c r="E73" s="31" t="n"/>
      <c r="F73" s="17" t="n"/>
      <c r="G73" s="19" t="n"/>
      <c r="H73" s="20" t="n"/>
      <c r="I73" s="21">
        <f>IF(OR(D73="",G73=""),"",IFERROR(D73-G73,""))</f>
        <v/>
      </c>
      <c r="J73" s="22">
        <f>IF(COUNTA(A73:H73,K73)=0,"",IF(AND(D73="",G73=""),"Incomplete",IF(D73="","Books only",IF(G73="","Bank only",IF(Assumptions!$B$12="","Review",IFERROR(IF(ABS(D73-G73)&lt;=Assumptions!$B$12,"Matched","Review"),"Review"))))))</f>
        <v/>
      </c>
      <c r="K73" s="23" t="n"/>
    </row>
    <row r="74">
      <c r="A74" s="17" t="n"/>
      <c r="B74" s="31" t="n"/>
      <c r="C74" s="17" t="n"/>
      <c r="D74" s="19" t="n"/>
      <c r="E74" s="31" t="n"/>
      <c r="F74" s="17" t="n"/>
      <c r="G74" s="19" t="n"/>
      <c r="H74" s="20" t="n"/>
      <c r="I74" s="24">
        <f>IF(OR(D74="",G74=""),"",IFERROR(D74-G74,""))</f>
        <v/>
      </c>
      <c r="J74" s="25">
        <f>IF(COUNTA(A74:H74,K74)=0,"",IF(AND(D74="",G74=""),"Incomplete",IF(D74="","Books only",IF(G74="","Bank only",IF(Assumptions!$B$12="","Review",IFERROR(IF(ABS(D74-G74)&lt;=Assumptions!$B$12,"Matched","Review"),"Review"))))))</f>
        <v/>
      </c>
      <c r="K74" s="23" t="n"/>
    </row>
    <row r="75">
      <c r="A75" s="17" t="n"/>
      <c r="B75" s="31" t="n"/>
      <c r="C75" s="17" t="n"/>
      <c r="D75" s="19" t="n"/>
      <c r="E75" s="31" t="n"/>
      <c r="F75" s="17" t="n"/>
      <c r="G75" s="19" t="n"/>
      <c r="H75" s="20" t="n"/>
      <c r="I75" s="21">
        <f>IF(OR(D75="",G75=""),"",IFERROR(D75-G75,""))</f>
        <v/>
      </c>
      <c r="J75" s="22">
        <f>IF(COUNTA(A75:H75,K75)=0,"",IF(AND(D75="",G75=""),"Incomplete",IF(D75="","Books only",IF(G75="","Bank only",IF(Assumptions!$B$12="","Review",IFERROR(IF(ABS(D75-G75)&lt;=Assumptions!$B$12,"Matched","Review"),"Review"))))))</f>
        <v/>
      </c>
      <c r="K75" s="23" t="n"/>
    </row>
    <row r="76">
      <c r="A76" s="17" t="n"/>
      <c r="B76" s="31" t="n"/>
      <c r="C76" s="17" t="n"/>
      <c r="D76" s="19" t="n"/>
      <c r="E76" s="31" t="n"/>
      <c r="F76" s="17" t="n"/>
      <c r="G76" s="19" t="n"/>
      <c r="H76" s="20" t="n"/>
      <c r="I76" s="24">
        <f>IF(OR(D76="",G76=""),"",IFERROR(D76-G76,""))</f>
        <v/>
      </c>
      <c r="J76" s="25">
        <f>IF(COUNTA(A76:H76,K76)=0,"",IF(AND(D76="",G76=""),"Incomplete",IF(D76="","Books only",IF(G76="","Bank only",IF(Assumptions!$B$12="","Review",IFERROR(IF(ABS(D76-G76)&lt;=Assumptions!$B$12,"Matched","Review"),"Review"))))))</f>
        <v/>
      </c>
      <c r="K76" s="23" t="n"/>
    </row>
    <row r="77">
      <c r="A77" s="17" t="n"/>
      <c r="B77" s="31" t="n"/>
      <c r="C77" s="17" t="n"/>
      <c r="D77" s="19" t="n"/>
      <c r="E77" s="31" t="n"/>
      <c r="F77" s="17" t="n"/>
      <c r="G77" s="19" t="n"/>
      <c r="H77" s="20" t="n"/>
      <c r="I77" s="21">
        <f>IF(OR(D77="",G77=""),"",IFERROR(D77-G77,""))</f>
        <v/>
      </c>
      <c r="J77" s="22">
        <f>IF(COUNTA(A77:H77,K77)=0,"",IF(AND(D77="",G77=""),"Incomplete",IF(D77="","Books only",IF(G77="","Bank only",IF(Assumptions!$B$12="","Review",IFERROR(IF(ABS(D77-G77)&lt;=Assumptions!$B$12,"Matched","Review"),"Review"))))))</f>
        <v/>
      </c>
      <c r="K77" s="23" t="n"/>
    </row>
    <row r="78">
      <c r="A78" s="17" t="n"/>
      <c r="B78" s="31" t="n"/>
      <c r="C78" s="17" t="n"/>
      <c r="D78" s="19" t="n"/>
      <c r="E78" s="31" t="n"/>
      <c r="F78" s="17" t="n"/>
      <c r="G78" s="19" t="n"/>
      <c r="H78" s="20" t="n"/>
      <c r="I78" s="24">
        <f>IF(OR(D78="",G78=""),"",IFERROR(D78-G78,""))</f>
        <v/>
      </c>
      <c r="J78" s="25">
        <f>IF(COUNTA(A78:H78,K78)=0,"",IF(AND(D78="",G78=""),"Incomplete",IF(D78="","Books only",IF(G78="","Bank only",IF(Assumptions!$B$12="","Review",IFERROR(IF(ABS(D78-G78)&lt;=Assumptions!$B$12,"Matched","Review"),"Review"))))))</f>
        <v/>
      </c>
      <c r="K78" s="23" t="n"/>
    </row>
    <row r="79">
      <c r="A79" s="17" t="n"/>
      <c r="B79" s="31" t="n"/>
      <c r="C79" s="17" t="n"/>
      <c r="D79" s="19" t="n"/>
      <c r="E79" s="31" t="n"/>
      <c r="F79" s="17" t="n"/>
      <c r="G79" s="19" t="n"/>
      <c r="H79" s="20" t="n"/>
      <c r="I79" s="21">
        <f>IF(OR(D79="",G79=""),"",IFERROR(D79-G79,""))</f>
        <v/>
      </c>
      <c r="J79" s="22">
        <f>IF(COUNTA(A79:H79,K79)=0,"",IF(AND(D79="",G79=""),"Incomplete",IF(D79="","Books only",IF(G79="","Bank only",IF(Assumptions!$B$12="","Review",IFERROR(IF(ABS(D79-G79)&lt;=Assumptions!$B$12,"Matched","Review"),"Review"))))))</f>
        <v/>
      </c>
      <c r="K79" s="23" t="n"/>
    </row>
    <row r="80">
      <c r="A80" s="17" t="n"/>
      <c r="B80" s="31" t="n"/>
      <c r="C80" s="17" t="n"/>
      <c r="D80" s="19" t="n"/>
      <c r="E80" s="31" t="n"/>
      <c r="F80" s="17" t="n"/>
      <c r="G80" s="19" t="n"/>
      <c r="H80" s="20" t="n"/>
      <c r="I80" s="24">
        <f>IF(OR(D80="",G80=""),"",IFERROR(D80-G80,""))</f>
        <v/>
      </c>
      <c r="J80" s="25">
        <f>IF(COUNTA(A80:H80,K80)=0,"",IF(AND(D80="",G80=""),"Incomplete",IF(D80="","Books only",IF(G80="","Bank only",IF(Assumptions!$B$12="","Review",IFERROR(IF(ABS(D80-G80)&lt;=Assumptions!$B$12,"Matched","Review"),"Review"))))))</f>
        <v/>
      </c>
      <c r="K80" s="23" t="n"/>
    </row>
    <row r="81">
      <c r="A81" s="17" t="n"/>
      <c r="B81" s="31" t="n"/>
      <c r="C81" s="17" t="n"/>
      <c r="D81" s="19" t="n"/>
      <c r="E81" s="31" t="n"/>
      <c r="F81" s="17" t="n"/>
      <c r="G81" s="19" t="n"/>
      <c r="H81" s="20" t="n"/>
      <c r="I81" s="21">
        <f>IF(OR(D81="",G81=""),"",IFERROR(D81-G81,""))</f>
        <v/>
      </c>
      <c r="J81" s="22">
        <f>IF(COUNTA(A81:H81,K81)=0,"",IF(AND(D81="",G81=""),"Incomplete",IF(D81="","Books only",IF(G81="","Bank only",IF(Assumptions!$B$12="","Review",IFERROR(IF(ABS(D81-G81)&lt;=Assumptions!$B$12,"Matched","Review"),"Review"))))))</f>
        <v/>
      </c>
      <c r="K81" s="23" t="n"/>
    </row>
    <row r="82">
      <c r="A82" s="17" t="n"/>
      <c r="B82" s="31" t="n"/>
      <c r="C82" s="17" t="n"/>
      <c r="D82" s="19" t="n"/>
      <c r="E82" s="31" t="n"/>
      <c r="F82" s="17" t="n"/>
      <c r="G82" s="19" t="n"/>
      <c r="H82" s="20" t="n"/>
      <c r="I82" s="24">
        <f>IF(OR(D82="",G82=""),"",IFERROR(D82-G82,""))</f>
        <v/>
      </c>
      <c r="J82" s="25">
        <f>IF(COUNTA(A82:H82,K82)=0,"",IF(AND(D82="",G82=""),"Incomplete",IF(D82="","Books only",IF(G82="","Bank only",IF(Assumptions!$B$12="","Review",IFERROR(IF(ABS(D82-G82)&lt;=Assumptions!$B$12,"Matched","Review"),"Review"))))))</f>
        <v/>
      </c>
      <c r="K82" s="23" t="n"/>
    </row>
    <row r="83">
      <c r="A83" s="17" t="n"/>
      <c r="B83" s="31" t="n"/>
      <c r="C83" s="17" t="n"/>
      <c r="D83" s="19" t="n"/>
      <c r="E83" s="31" t="n"/>
      <c r="F83" s="17" t="n"/>
      <c r="G83" s="19" t="n"/>
      <c r="H83" s="20" t="n"/>
      <c r="I83" s="21">
        <f>IF(OR(D83="",G83=""),"",IFERROR(D83-G83,""))</f>
        <v/>
      </c>
      <c r="J83" s="22">
        <f>IF(COUNTA(A83:H83,K83)=0,"",IF(AND(D83="",G83=""),"Incomplete",IF(D83="","Books only",IF(G83="","Bank only",IF(Assumptions!$B$12="","Review",IFERROR(IF(ABS(D83-G83)&lt;=Assumptions!$B$12,"Matched","Review"),"Review"))))))</f>
        <v/>
      </c>
      <c r="K83" s="23" t="n"/>
    </row>
    <row r="84">
      <c r="A84" s="17" t="n"/>
      <c r="B84" s="31" t="n"/>
      <c r="C84" s="17" t="n"/>
      <c r="D84" s="19" t="n"/>
      <c r="E84" s="31" t="n"/>
      <c r="F84" s="17" t="n"/>
      <c r="G84" s="19" t="n"/>
      <c r="H84" s="20" t="n"/>
      <c r="I84" s="24">
        <f>IF(OR(D84="",G84=""),"",IFERROR(D84-G84,""))</f>
        <v/>
      </c>
      <c r="J84" s="25">
        <f>IF(COUNTA(A84:H84,K84)=0,"",IF(AND(D84="",G84=""),"Incomplete",IF(D84="","Books only",IF(G84="","Bank only",IF(Assumptions!$B$12="","Review",IFERROR(IF(ABS(D84-G84)&lt;=Assumptions!$B$12,"Matched","Review"),"Review"))))))</f>
        <v/>
      </c>
      <c r="K84" s="23" t="n"/>
    </row>
    <row r="85">
      <c r="A85" s="17" t="n"/>
      <c r="B85" s="31" t="n"/>
      <c r="C85" s="17" t="n"/>
      <c r="D85" s="19" t="n"/>
      <c r="E85" s="31" t="n"/>
      <c r="F85" s="17" t="n"/>
      <c r="G85" s="19" t="n"/>
      <c r="H85" s="20" t="n"/>
      <c r="I85" s="21">
        <f>IF(OR(D85="",G85=""),"",IFERROR(D85-G85,""))</f>
        <v/>
      </c>
      <c r="J85" s="22">
        <f>IF(COUNTA(A85:H85,K85)=0,"",IF(AND(D85="",G85=""),"Incomplete",IF(D85="","Books only",IF(G85="","Bank only",IF(Assumptions!$B$12="","Review",IFERROR(IF(ABS(D85-G85)&lt;=Assumptions!$B$12,"Matched","Review"),"Review"))))))</f>
        <v/>
      </c>
      <c r="K85" s="23" t="n"/>
    </row>
    <row r="86">
      <c r="A86" s="17" t="n"/>
      <c r="B86" s="31" t="n"/>
      <c r="C86" s="17" t="n"/>
      <c r="D86" s="19" t="n"/>
      <c r="E86" s="31" t="n"/>
      <c r="F86" s="17" t="n"/>
      <c r="G86" s="19" t="n"/>
      <c r="H86" s="20" t="n"/>
      <c r="I86" s="24">
        <f>IF(OR(D86="",G86=""),"",IFERROR(D86-G86,""))</f>
        <v/>
      </c>
      <c r="J86" s="25">
        <f>IF(COUNTA(A86:H86,K86)=0,"",IF(AND(D86="",G86=""),"Incomplete",IF(D86="","Books only",IF(G86="","Bank only",IF(Assumptions!$B$12="","Review",IFERROR(IF(ABS(D86-G86)&lt;=Assumptions!$B$12,"Matched","Review"),"Review"))))))</f>
        <v/>
      </c>
      <c r="K86" s="23" t="n"/>
    </row>
    <row r="87">
      <c r="A87" s="17" t="n"/>
      <c r="B87" s="31" t="n"/>
      <c r="C87" s="17" t="n"/>
      <c r="D87" s="19" t="n"/>
      <c r="E87" s="31" t="n"/>
      <c r="F87" s="17" t="n"/>
      <c r="G87" s="19" t="n"/>
      <c r="H87" s="20" t="n"/>
      <c r="I87" s="21">
        <f>IF(OR(D87="",G87=""),"",IFERROR(D87-G87,""))</f>
        <v/>
      </c>
      <c r="J87" s="22">
        <f>IF(COUNTA(A87:H87,K87)=0,"",IF(AND(D87="",G87=""),"Incomplete",IF(D87="","Books only",IF(G87="","Bank only",IF(Assumptions!$B$12="","Review",IFERROR(IF(ABS(D87-G87)&lt;=Assumptions!$B$12,"Matched","Review"),"Review"))))))</f>
        <v/>
      </c>
      <c r="K87" s="23" t="n"/>
    </row>
    <row r="88">
      <c r="A88" s="17" t="n"/>
      <c r="B88" s="31" t="n"/>
      <c r="C88" s="17" t="n"/>
      <c r="D88" s="19" t="n"/>
      <c r="E88" s="31" t="n"/>
      <c r="F88" s="17" t="n"/>
      <c r="G88" s="19" t="n"/>
      <c r="H88" s="20" t="n"/>
      <c r="I88" s="24">
        <f>IF(OR(D88="",G88=""),"",IFERROR(D88-G88,""))</f>
        <v/>
      </c>
      <c r="J88" s="25">
        <f>IF(COUNTA(A88:H88,K88)=0,"",IF(AND(D88="",G88=""),"Incomplete",IF(D88="","Books only",IF(G88="","Bank only",IF(Assumptions!$B$12="","Review",IFERROR(IF(ABS(D88-G88)&lt;=Assumptions!$B$12,"Matched","Review"),"Review"))))))</f>
        <v/>
      </c>
      <c r="K88" s="23" t="n"/>
    </row>
    <row r="89">
      <c r="A89" s="17" t="n"/>
      <c r="B89" s="31" t="n"/>
      <c r="C89" s="17" t="n"/>
      <c r="D89" s="19" t="n"/>
      <c r="E89" s="31" t="n"/>
      <c r="F89" s="17" t="n"/>
      <c r="G89" s="19" t="n"/>
      <c r="H89" s="20" t="n"/>
      <c r="I89" s="21">
        <f>IF(OR(D89="",G89=""),"",IFERROR(D89-G89,""))</f>
        <v/>
      </c>
      <c r="J89" s="22">
        <f>IF(COUNTA(A89:H89,K89)=0,"",IF(AND(D89="",G89=""),"Incomplete",IF(D89="","Books only",IF(G89="","Bank only",IF(Assumptions!$B$12="","Review",IFERROR(IF(ABS(D89-G89)&lt;=Assumptions!$B$12,"Matched","Review"),"Review"))))))</f>
        <v/>
      </c>
      <c r="K89" s="23" t="n"/>
    </row>
    <row r="90">
      <c r="A90" s="17" t="n"/>
      <c r="B90" s="31" t="n"/>
      <c r="C90" s="17" t="n"/>
      <c r="D90" s="19" t="n"/>
      <c r="E90" s="31" t="n"/>
      <c r="F90" s="17" t="n"/>
      <c r="G90" s="19" t="n"/>
      <c r="H90" s="20" t="n"/>
      <c r="I90" s="24">
        <f>IF(OR(D90="",G90=""),"",IFERROR(D90-G90,""))</f>
        <v/>
      </c>
      <c r="J90" s="25">
        <f>IF(COUNTA(A90:H90,K90)=0,"",IF(AND(D90="",G90=""),"Incomplete",IF(D90="","Books only",IF(G90="","Bank only",IF(Assumptions!$B$12="","Review",IFERROR(IF(ABS(D90-G90)&lt;=Assumptions!$B$12,"Matched","Review"),"Review"))))))</f>
        <v/>
      </c>
      <c r="K90" s="23" t="n"/>
    </row>
    <row r="91">
      <c r="A91" s="17" t="n"/>
      <c r="B91" s="31" t="n"/>
      <c r="C91" s="17" t="n"/>
      <c r="D91" s="19" t="n"/>
      <c r="E91" s="31" t="n"/>
      <c r="F91" s="17" t="n"/>
      <c r="G91" s="19" t="n"/>
      <c r="H91" s="20" t="n"/>
      <c r="I91" s="21">
        <f>IF(OR(D91="",G91=""),"",IFERROR(D91-G91,""))</f>
        <v/>
      </c>
      <c r="J91" s="22">
        <f>IF(COUNTA(A91:H91,K91)=0,"",IF(AND(D91="",G91=""),"Incomplete",IF(D91="","Books only",IF(G91="","Bank only",IF(Assumptions!$B$12="","Review",IFERROR(IF(ABS(D91-G91)&lt;=Assumptions!$B$12,"Matched","Review"),"Review"))))))</f>
        <v/>
      </c>
      <c r="K91" s="23" t="n"/>
    </row>
    <row r="92">
      <c r="A92" s="17" t="n"/>
      <c r="B92" s="31" t="n"/>
      <c r="C92" s="17" t="n"/>
      <c r="D92" s="19" t="n"/>
      <c r="E92" s="31" t="n"/>
      <c r="F92" s="17" t="n"/>
      <c r="G92" s="19" t="n"/>
      <c r="H92" s="20" t="n"/>
      <c r="I92" s="24">
        <f>IF(OR(D92="",G92=""),"",IFERROR(D92-G92,""))</f>
        <v/>
      </c>
      <c r="J92" s="25">
        <f>IF(COUNTA(A92:H92,K92)=0,"",IF(AND(D92="",G92=""),"Incomplete",IF(D92="","Books only",IF(G92="","Bank only",IF(Assumptions!$B$12="","Review",IFERROR(IF(ABS(D92-G92)&lt;=Assumptions!$B$12,"Matched","Review"),"Review"))))))</f>
        <v/>
      </c>
      <c r="K92" s="23" t="n"/>
    </row>
    <row r="93">
      <c r="A93" s="17" t="n"/>
      <c r="B93" s="31" t="n"/>
      <c r="C93" s="17" t="n"/>
      <c r="D93" s="19" t="n"/>
      <c r="E93" s="31" t="n"/>
      <c r="F93" s="17" t="n"/>
      <c r="G93" s="19" t="n"/>
      <c r="H93" s="20" t="n"/>
      <c r="I93" s="21">
        <f>IF(OR(D93="",G93=""),"",IFERROR(D93-G93,""))</f>
        <v/>
      </c>
      <c r="J93" s="22">
        <f>IF(COUNTA(A93:H93,K93)=0,"",IF(AND(D93="",G93=""),"Incomplete",IF(D93="","Books only",IF(G93="","Bank only",IF(Assumptions!$B$12="","Review",IFERROR(IF(ABS(D93-G93)&lt;=Assumptions!$B$12,"Matched","Review"),"Review"))))))</f>
        <v/>
      </c>
      <c r="K93" s="23" t="n"/>
    </row>
    <row r="94">
      <c r="A94" s="17" t="n"/>
      <c r="B94" s="31" t="n"/>
      <c r="C94" s="17" t="n"/>
      <c r="D94" s="19" t="n"/>
      <c r="E94" s="31" t="n"/>
      <c r="F94" s="17" t="n"/>
      <c r="G94" s="19" t="n"/>
      <c r="H94" s="20" t="n"/>
      <c r="I94" s="24">
        <f>IF(OR(D94="",G94=""),"",IFERROR(D94-G94,""))</f>
        <v/>
      </c>
      <c r="J94" s="25">
        <f>IF(COUNTA(A94:H94,K94)=0,"",IF(AND(D94="",G94=""),"Incomplete",IF(D94="","Books only",IF(G94="","Bank only",IF(Assumptions!$B$12="","Review",IFERROR(IF(ABS(D94-G94)&lt;=Assumptions!$B$12,"Matched","Review"),"Review"))))))</f>
        <v/>
      </c>
      <c r="K94" s="23" t="n"/>
    </row>
    <row r="95">
      <c r="A95" s="17" t="n"/>
      <c r="B95" s="31" t="n"/>
      <c r="C95" s="17" t="n"/>
      <c r="D95" s="19" t="n"/>
      <c r="E95" s="31" t="n"/>
      <c r="F95" s="17" t="n"/>
      <c r="G95" s="19" t="n"/>
      <c r="H95" s="20" t="n"/>
      <c r="I95" s="21">
        <f>IF(OR(D95="",G95=""),"",IFERROR(D95-G95,""))</f>
        <v/>
      </c>
      <c r="J95" s="22">
        <f>IF(COUNTA(A95:H95,K95)=0,"",IF(AND(D95="",G95=""),"Incomplete",IF(D95="","Books only",IF(G95="","Bank only",IF(Assumptions!$B$12="","Review",IFERROR(IF(ABS(D95-G95)&lt;=Assumptions!$B$12,"Matched","Review"),"Review"))))))</f>
        <v/>
      </c>
      <c r="K95" s="23" t="n"/>
    </row>
    <row r="96">
      <c r="A96" s="17" t="n"/>
      <c r="B96" s="31" t="n"/>
      <c r="C96" s="17" t="n"/>
      <c r="D96" s="19" t="n"/>
      <c r="E96" s="31" t="n"/>
      <c r="F96" s="17" t="n"/>
      <c r="G96" s="19" t="n"/>
      <c r="H96" s="20" t="n"/>
      <c r="I96" s="24">
        <f>IF(OR(D96="",G96=""),"",IFERROR(D96-G96,""))</f>
        <v/>
      </c>
      <c r="J96" s="25">
        <f>IF(COUNTA(A96:H96,K96)=0,"",IF(AND(D96="",G96=""),"Incomplete",IF(D96="","Books only",IF(G96="","Bank only",IF(Assumptions!$B$12="","Review",IFERROR(IF(ABS(D96-G96)&lt;=Assumptions!$B$12,"Matched","Review"),"Review"))))))</f>
        <v/>
      </c>
      <c r="K96" s="23" t="n"/>
    </row>
    <row r="97">
      <c r="A97" s="17" t="n"/>
      <c r="B97" s="31" t="n"/>
      <c r="C97" s="17" t="n"/>
      <c r="D97" s="19" t="n"/>
      <c r="E97" s="31" t="n"/>
      <c r="F97" s="17" t="n"/>
      <c r="G97" s="19" t="n"/>
      <c r="H97" s="20" t="n"/>
      <c r="I97" s="21">
        <f>IF(OR(D97="",G97=""),"",IFERROR(D97-G97,""))</f>
        <v/>
      </c>
      <c r="J97" s="22">
        <f>IF(COUNTA(A97:H97,K97)=0,"",IF(AND(D97="",G97=""),"Incomplete",IF(D97="","Books only",IF(G97="","Bank only",IF(Assumptions!$B$12="","Review",IFERROR(IF(ABS(D97-G97)&lt;=Assumptions!$B$12,"Matched","Review"),"Review"))))))</f>
        <v/>
      </c>
      <c r="K97" s="23" t="n"/>
    </row>
    <row r="98">
      <c r="A98" s="17" t="n"/>
      <c r="B98" s="31" t="n"/>
      <c r="C98" s="17" t="n"/>
      <c r="D98" s="19" t="n"/>
      <c r="E98" s="31" t="n"/>
      <c r="F98" s="17" t="n"/>
      <c r="G98" s="19" t="n"/>
      <c r="H98" s="20" t="n"/>
      <c r="I98" s="24">
        <f>IF(OR(D98="",G98=""),"",IFERROR(D98-G98,""))</f>
        <v/>
      </c>
      <c r="J98" s="25">
        <f>IF(COUNTA(A98:H98,K98)=0,"",IF(AND(D98="",G98=""),"Incomplete",IF(D98="","Books only",IF(G98="","Bank only",IF(Assumptions!$B$12="","Review",IFERROR(IF(ABS(D98-G98)&lt;=Assumptions!$B$12,"Matched","Review"),"Review"))))))</f>
        <v/>
      </c>
      <c r="K98" s="23" t="n"/>
    </row>
    <row r="99">
      <c r="A99" s="17" t="n"/>
      <c r="B99" s="31" t="n"/>
      <c r="C99" s="17" t="n"/>
      <c r="D99" s="19" t="n"/>
      <c r="E99" s="31" t="n"/>
      <c r="F99" s="17" t="n"/>
      <c r="G99" s="19" t="n"/>
      <c r="H99" s="20" t="n"/>
      <c r="I99" s="21">
        <f>IF(OR(D99="",G99=""),"",IFERROR(D99-G99,""))</f>
        <v/>
      </c>
      <c r="J99" s="22">
        <f>IF(COUNTA(A99:H99,K99)=0,"",IF(AND(D99="",G99=""),"Incomplete",IF(D99="","Books only",IF(G99="","Bank only",IF(Assumptions!$B$12="","Review",IFERROR(IF(ABS(D99-G99)&lt;=Assumptions!$B$12,"Matched","Review"),"Review"))))))</f>
        <v/>
      </c>
      <c r="K99" s="23" t="n"/>
    </row>
    <row r="100">
      <c r="A100" s="17" t="n"/>
      <c r="B100" s="31" t="n"/>
      <c r="C100" s="17" t="n"/>
      <c r="D100" s="19" t="n"/>
      <c r="E100" s="31" t="n"/>
      <c r="F100" s="17" t="n"/>
      <c r="G100" s="19" t="n"/>
      <c r="H100" s="20" t="n"/>
      <c r="I100" s="24">
        <f>IF(OR(D100="",G100=""),"",IFERROR(D100-G100,""))</f>
        <v/>
      </c>
      <c r="J100" s="25">
        <f>IF(COUNTA(A100:H100,K100)=0,"",IF(AND(D100="",G100=""),"Incomplete",IF(D100="","Books only",IF(G100="","Bank only",IF(Assumptions!$B$12="","Review",IFERROR(IF(ABS(D100-G100)&lt;=Assumptions!$B$12,"Matched","Review"),"Review"))))))</f>
        <v/>
      </c>
      <c r="K100" s="23" t="n"/>
    </row>
    <row r="101">
      <c r="A101" s="17" t="n"/>
      <c r="B101" s="31" t="n"/>
      <c r="C101" s="17" t="n"/>
      <c r="D101" s="19" t="n"/>
      <c r="E101" s="31" t="n"/>
      <c r="F101" s="17" t="n"/>
      <c r="G101" s="19" t="n"/>
      <c r="H101" s="20" t="n"/>
      <c r="I101" s="21">
        <f>IF(OR(D101="",G101=""),"",IFERROR(D101-G101,""))</f>
        <v/>
      </c>
      <c r="J101" s="22">
        <f>IF(COUNTA(A101:H101,K101)=0,"",IF(AND(D101="",G101=""),"Incomplete",IF(D101="","Books only",IF(G101="","Bank only",IF(Assumptions!$B$12="","Review",IFERROR(IF(ABS(D101-G101)&lt;=Assumptions!$B$12,"Matched","Review"),"Review"))))))</f>
        <v/>
      </c>
      <c r="K101" s="23" t="n"/>
    </row>
    <row r="102">
      <c r="A102" s="17" t="n"/>
      <c r="B102" s="31" t="n"/>
      <c r="C102" s="17" t="n"/>
      <c r="D102" s="19" t="n"/>
      <c r="E102" s="31" t="n"/>
      <c r="F102" s="17" t="n"/>
      <c r="G102" s="19" t="n"/>
      <c r="H102" s="20" t="n"/>
      <c r="I102" s="24">
        <f>IF(OR(D102="",G102=""),"",IFERROR(D102-G102,""))</f>
        <v/>
      </c>
      <c r="J102" s="25">
        <f>IF(COUNTA(A102:H102,K102)=0,"",IF(AND(D102="",G102=""),"Incomplete",IF(D102="","Books only",IF(G102="","Bank only",IF(Assumptions!$B$12="","Review",IFERROR(IF(ABS(D102-G102)&lt;=Assumptions!$B$12,"Matched","Review"),"Review"))))))</f>
        <v/>
      </c>
      <c r="K102" s="23" t="n"/>
    </row>
    <row r="103">
      <c r="A103" s="17" t="n"/>
      <c r="B103" s="31" t="n"/>
      <c r="C103" s="17" t="n"/>
      <c r="D103" s="19" t="n"/>
      <c r="E103" s="31" t="n"/>
      <c r="F103" s="17" t="n"/>
      <c r="G103" s="19" t="n"/>
      <c r="H103" s="20" t="n"/>
      <c r="I103" s="21">
        <f>IF(OR(D103="",G103=""),"",IFERROR(D103-G103,""))</f>
        <v/>
      </c>
      <c r="J103" s="22">
        <f>IF(COUNTA(A103:H103,K103)=0,"",IF(AND(D103="",G103=""),"Incomplete",IF(D103="","Books only",IF(G103="","Bank only",IF(Assumptions!$B$12="","Review",IFERROR(IF(ABS(D103-G103)&lt;=Assumptions!$B$12,"Matched","Review"),"Review"))))))</f>
        <v/>
      </c>
      <c r="K103" s="23" t="n"/>
    </row>
    <row r="104">
      <c r="A104" s="17" t="n"/>
      <c r="B104" s="31" t="n"/>
      <c r="C104" s="17" t="n"/>
      <c r="D104" s="19" t="n"/>
      <c r="E104" s="31" t="n"/>
      <c r="F104" s="17" t="n"/>
      <c r="G104" s="19" t="n"/>
      <c r="H104" s="20" t="n"/>
      <c r="I104" s="24">
        <f>IF(OR(D104="",G104=""),"",IFERROR(D104-G104,""))</f>
        <v/>
      </c>
      <c r="J104" s="25">
        <f>IF(COUNTA(A104:H104,K104)=0,"",IF(AND(D104="",G104=""),"Incomplete",IF(D104="","Books only",IF(G104="","Bank only",IF(Assumptions!$B$12="","Review",IFERROR(IF(ABS(D104-G104)&lt;=Assumptions!$B$12,"Matched","Review"),"Review"))))))</f>
        <v/>
      </c>
      <c r="K104" s="23" t="n"/>
    </row>
  </sheetData>
  <autoFilter ref="A4:K104"/>
  <mergeCells count="1">
    <mergeCell ref="A1:K1"/>
  </mergeCells>
  <conditionalFormatting sqref="J5:J104">
    <cfRule type="expression" priority="1" dxfId="0">
      <formula>$J5="Matched"</formula>
    </cfRule>
    <cfRule type="expression" priority="2" dxfId="1">
      <formula>OR($J5="Bank only",$J5="Books only")</formula>
    </cfRule>
    <cfRule type="expression" priority="3" dxfId="2">
      <formula>OR($J5="Review",$J5="Incomplete")</formula>
    </cfRule>
  </conditionalFormatting>
  <conditionalFormatting sqref="I5:I104">
    <cfRule type="expression" priority="4" dxfId="2">
      <formula>$J5="Review"</formula>
    </cfRule>
  </conditionalFormatting>
  <dataValidations count="3">
    <dataValidation sqref="H5:H104" showDropDown="0" showInputMessage="1" showErrorMessage="1" allowBlank="0" errorTitle="Check category" error="Choose a category from the editable list on the Assumptions sheet." promptTitle="Category" prompt="Select a transaction category." type="list">
      <formula1>=INDIRECT("'Assumptions'!$D$4:$D$12")</formula1>
    </dataValidation>
    <dataValidation sqref="B5:B104 E5:E104" showDropDown="0" showInputMessage="1" showErrorMessage="1" allowBlank="0" errorTitle="Check date" error="Enter a date within the editable allowed date range." promptTitle="Transaction date" prompt="Use MM/DD/YYYY within the allowed range." type="date" operator="between">
      <formula1>=INDIRECT("'Assumptions'!$B$13")</formula1>
      <formula2>=INDIRECT("'Assumptions'!$B$14")</formula2>
    </dataValidation>
    <dataValidation sqref="D5:D104 G5:G104" showDropDown="0" showInputMessage="1" showErrorMessage="1" allowBlank="0" errorTitle="Check amount" error="Enter a signed amount within the editable transaction limit." promptTitle="Signed amount" prompt="Use a positive receipt or a negative payment." type="decimal" operator="between">
      <formula1>=-INDIRECT("'Assumptions'!$B$15")</formula1>
      <formula2>=INDIRECT("'Assumptions'!$B$15")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E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43" customWidth="1" min="3" max="3"/>
    <col width="23" customWidth="1" min="4" max="4"/>
    <col width="44" customWidth="1" min="5" max="5"/>
  </cols>
  <sheetData>
    <row r="1" ht="28" customHeight="1">
      <c r="A1" s="1" t="inlineStr">
        <is>
          <t>Reconciliation Assumptions and Editable Lists</t>
        </is>
      </c>
      <c r="B1" s="29" t="n"/>
      <c r="C1" s="29" t="n"/>
      <c r="D1" s="29" t="n"/>
      <c r="E1" s="30" t="n"/>
    </row>
    <row r="2" ht="28" customHeight="1">
      <c r="A2" s="15" t="inlineStr">
        <is>
          <t>Edit yellow cells before using the reconciliation. All example names, balances, and transactions are fictional.</t>
        </is>
      </c>
    </row>
    <row r="3" ht="32" customHeight="1">
      <c r="A3" s="26" t="inlineStr">
        <is>
          <t>Reconciliation Input</t>
        </is>
      </c>
      <c r="B3" s="26" t="inlineStr">
        <is>
          <t>Editable Value</t>
        </is>
      </c>
      <c r="C3" s="26" t="inlineStr">
        <is>
          <t>Purpose</t>
        </is>
      </c>
      <c r="D3" s="26" t="inlineStr">
        <is>
          <t>Category Choices</t>
        </is>
      </c>
      <c r="E3" s="26" t="inlineStr">
        <is>
          <t>Category Use</t>
        </is>
      </c>
    </row>
    <row r="4">
      <c r="A4" s="3" t="inlineStr">
        <is>
          <t>Fictional company</t>
        </is>
      </c>
      <c r="B4" s="23" t="inlineStr">
        <is>
          <t>Emerald Spade Landscaping LLC (Fictional)</t>
        </is>
      </c>
      <c r="C4" s="3" t="inlineStr">
        <is>
          <t>Display label only</t>
        </is>
      </c>
      <c r="D4" s="23" t="inlineStr">
        <is>
          <t>Customer receipt</t>
        </is>
      </c>
      <c r="E4" s="3" t="inlineStr">
        <is>
          <t>Money received from a fictional customer</t>
        </is>
      </c>
    </row>
    <row r="5">
      <c r="A5" s="6" t="inlineStr">
        <is>
          <t>Account label</t>
        </is>
      </c>
      <c r="B5" s="23" t="inlineStr">
        <is>
          <t>Demo Operating Checking •••• 4421 (Fictional)</t>
        </is>
      </c>
      <c r="C5" s="6" t="inlineStr">
        <is>
          <t>Identifies the account being reviewed</t>
        </is>
      </c>
      <c r="D5" s="23" t="inlineStr">
        <is>
          <t>Vendor payment</t>
        </is>
      </c>
      <c r="E5" s="6" t="inlineStr">
        <is>
          <t>Payment to a fictional supplier</t>
        </is>
      </c>
    </row>
    <row r="6">
      <c r="A6" s="3" t="inlineStr">
        <is>
          <t>Period start</t>
        </is>
      </c>
      <c r="B6" s="32" t="n">
        <v>46235</v>
      </c>
      <c r="C6" s="3" t="inlineStr">
        <is>
          <t>Start of the reconciliation period</t>
        </is>
      </c>
      <c r="D6" s="23" t="inlineStr">
        <is>
          <t>Payroll</t>
        </is>
      </c>
      <c r="E6" s="3" t="inlineStr">
        <is>
          <t>Payroll entry for a fictional crew</t>
        </is>
      </c>
    </row>
    <row r="7">
      <c r="A7" s="6" t="inlineStr">
        <is>
          <t>Period end</t>
        </is>
      </c>
      <c r="B7" s="32" t="n">
        <v>46265</v>
      </c>
      <c r="C7" s="6" t="inlineStr">
        <is>
          <t>End of the reconciliation period</t>
        </is>
      </c>
      <c r="D7" s="23" t="inlineStr">
        <is>
          <t>Fuel</t>
        </is>
      </c>
      <c r="E7" s="6" t="inlineStr">
        <is>
          <t>Fuel purchase</t>
        </is>
      </c>
    </row>
    <row r="8">
      <c r="A8" s="3" t="inlineStr">
        <is>
          <t>Statement opening balance</t>
        </is>
      </c>
      <c r="B8" s="28" t="n">
        <v>12485.6</v>
      </c>
      <c r="C8" s="3" t="inlineStr">
        <is>
          <t>Opening balance entered from the statement</t>
        </is>
      </c>
      <c r="D8" s="23" t="inlineStr">
        <is>
          <t>Equipment repair</t>
        </is>
      </c>
      <c r="E8" s="3" t="inlineStr">
        <is>
          <t>Equipment repair or maintenance</t>
        </is>
      </c>
    </row>
    <row r="9">
      <c r="A9" s="6" t="inlineStr">
        <is>
          <t>Statement ending balance</t>
        </is>
      </c>
      <c r="B9" s="28" t="n">
        <v>13519.62</v>
      </c>
      <c r="C9" s="6" t="inlineStr">
        <is>
          <t>Ending balance entered from the statement</t>
        </is>
      </c>
      <c r="D9" s="23" t="inlineStr">
        <is>
          <t>Bank fee</t>
        </is>
      </c>
      <c r="E9" s="6" t="inlineStr">
        <is>
          <t>Fee shown by the bank</t>
        </is>
      </c>
    </row>
    <row r="10">
      <c r="A10" s="3" t="inlineStr">
        <is>
          <t>Book opening balance</t>
        </is>
      </c>
      <c r="B10" s="28" t="n">
        <v>12485.6</v>
      </c>
      <c r="C10" s="3" t="inlineStr">
        <is>
          <t>Opening balance entered from business records</t>
        </is>
      </c>
      <c r="D10" s="23" t="inlineStr">
        <is>
          <t>Interest</t>
        </is>
      </c>
      <c r="E10" s="3" t="inlineStr">
        <is>
          <t>Interest shown by the bank</t>
        </is>
      </c>
    </row>
    <row r="11">
      <c r="A11" s="6" t="inlineStr">
        <is>
          <t>Book ending balance</t>
        </is>
      </c>
      <c r="B11" s="28" t="n">
        <v>13616.43</v>
      </c>
      <c r="C11" s="6" t="inlineStr">
        <is>
          <t>Ending balance entered from business records</t>
        </is>
      </c>
      <c r="D11" s="23" t="inlineStr">
        <is>
          <t>Insurance</t>
        </is>
      </c>
      <c r="E11" s="6" t="inlineStr">
        <is>
          <t>Insurance payment</t>
        </is>
      </c>
    </row>
    <row r="12">
      <c r="A12" s="3" t="inlineStr">
        <is>
          <t>Match tolerance</t>
        </is>
      </c>
      <c r="B12" s="28" t="n">
        <v>0.01</v>
      </c>
      <c r="C12" s="3" t="inlineStr">
        <is>
          <t>Maximum amount difference treated as matched</t>
        </is>
      </c>
      <c r="D12" s="23" t="inlineStr">
        <is>
          <t>Other</t>
        </is>
      </c>
      <c r="E12" s="3" t="inlineStr">
        <is>
          <t>Other transaction requiring a description</t>
        </is>
      </c>
    </row>
    <row r="13">
      <c r="A13" s="6" t="inlineStr">
        <is>
          <t>Earliest allowed transaction date</t>
        </is>
      </c>
      <c r="B13" s="32" t="n">
        <v>45870</v>
      </c>
      <c r="C13" s="6" t="inlineStr">
        <is>
          <t>Editable validation boundary</t>
        </is>
      </c>
      <c r="D13" s="6" t="n"/>
      <c r="E13" s="6" t="n"/>
    </row>
    <row r="14">
      <c r="A14" s="3" t="inlineStr">
        <is>
          <t>Latest allowed transaction date</t>
        </is>
      </c>
      <c r="B14" s="32" t="n">
        <v>46630</v>
      </c>
      <c r="C14" s="3" t="inlineStr">
        <is>
          <t>Editable validation boundary</t>
        </is>
      </c>
      <c r="D14" s="3" t="n"/>
      <c r="E14" s="3" t="n"/>
    </row>
    <row r="15">
      <c r="A15" s="6" t="inlineStr">
        <is>
          <t>Maximum absolute transaction amount</t>
        </is>
      </c>
      <c r="B15" s="28" t="n">
        <v>100000</v>
      </c>
      <c r="C15" s="6" t="inlineStr">
        <is>
          <t>Editable validation limit</t>
        </is>
      </c>
      <c r="D15" s="6" t="n"/>
      <c r="E15" s="6" t="n"/>
    </row>
    <row r="16"/>
    <row r="17">
      <c r="A17" s="8" t="inlineStr">
        <is>
          <t>Entry notes</t>
        </is>
      </c>
    </row>
    <row r="18" ht="34" customHeight="1">
      <c r="A18" s="2" t="inlineStr">
        <is>
          <t>Amount entry</t>
        </is>
      </c>
      <c r="B18" s="3" t="inlineStr">
        <is>
          <t>Receipts are positive; payments, fees, and withdrawals are negative.</t>
        </is>
      </c>
      <c r="C18" s="3" t="n"/>
      <c r="D18" s="2" t="inlineStr">
        <is>
          <t>No connection</t>
        </is>
      </c>
      <c r="E18" s="3" t="inlineStr">
        <is>
          <t>Balances and transactions are entered manually.</t>
        </is>
      </c>
    </row>
    <row r="19" ht="34" customHeight="1">
      <c r="A19" s="5" t="inlineStr">
        <is>
          <t>Review prompts</t>
        </is>
      </c>
      <c r="B19" s="6" t="inlineStr">
        <is>
          <t>Statuses identify items for a human check and do not represent an official approval.</t>
        </is>
      </c>
      <c r="C19" s="6" t="n"/>
      <c r="D19" s="5" t="inlineStr">
        <is>
          <t>Examples</t>
        </is>
      </c>
      <c r="E19" s="6" t="inlineStr">
        <is>
          <t>All sample companies, customers, vendors, crews, and transactions are fictional.</t>
        </is>
      </c>
    </row>
    <row r="20" ht="34" customHeight="1">
      <c r="A20" s="2" t="inlineStr">
        <is>
          <t>Adjusted bank side</t>
        </is>
      </c>
      <c r="B20" s="3" t="inlineStr">
        <is>
          <t>Book-only signed amounts are added to the entered statement ending balance.</t>
        </is>
      </c>
      <c r="C20" s="3" t="n"/>
      <c r="D20" s="2" t="inlineStr">
        <is>
          <t>Adjusted book side</t>
        </is>
      </c>
      <c r="E20" s="3" t="inlineStr">
        <is>
          <t>Bank-only signed amounts are added to the entered book ending balance.</t>
        </is>
      </c>
    </row>
  </sheetData>
  <mergeCells count="1">
    <mergeCell ref="A1:E1"/>
  </mergeCells>
  <conditionalFormatting sqref="B6:B7">
    <cfRule type="expression" priority="1" dxfId="2">
      <formula>$B$6&gt;$B$7</formula>
    </cfRule>
  </conditionalFormatting>
  <conditionalFormatting sqref="B13:B14">
    <cfRule type="expression" priority="2" dxfId="2">
      <formula>$B$13&gt;$B$14</formula>
    </cfRule>
  </conditionalFormatting>
  <dataValidations count="4">
    <dataValidation sqref="B6:B7" showDropDown="0" showInputMessage="1" showErrorMessage="1" allowBlank="0" errorTitle="Check period date" error="Enter a period date within the editable allowed date range." promptTitle="Reconciliation period" prompt="Use MM/DD/YYYY." type="date" operator="between">
      <formula1>$B$13</formula1>
      <formula2>$B$14</formula2>
    </dataValidation>
    <dataValidation sqref="B8:B11" showDropDown="0" showInputMessage="1" showErrorMessage="1" allowBlank="0" errorTitle="Check balance" error="Enter a balance within the editable absolute transaction limit." promptTitle="Balance" prompt="Enter the balance in US dollars." type="decimal" operator="between">
      <formula1>=-$B$15</formula1>
      <formula2>=$B$15</formula2>
    </dataValidation>
    <dataValidation sqref="B12" showDropDown="0" showInputMessage="1" showErrorMessage="1" allowBlank="0" errorTitle="Check tolerance" error="Enter zero or a positive match tolerance." promptTitle="Match tolerance" prompt="Enter the allowed amount difference in US dollars." type="decimal" operator="greaterThanOrEqual">
      <formula1>0</formula1>
    </dataValidation>
    <dataValidation sqref="B15" showDropDown="0" showInputMessage="1" showErrorMessage="1" allowBlank="0" errorTitle="Check limit" error="Enter a positive maximum absolute transaction amount." promptTitle="Transaction limit" prompt="Enter a positive validation limit in US dollars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2026-09-10T09:26:00Z</dcterms:created>
  <dcterms:modified xmlns:dcterms="http://purl.org/dc/terms/" xmlns:xsi="http://www.w3.org/2001/XMLSchema-instance" xsi:type="dcterms:W3CDTF">2026-09-10T09:26:01+00:00Z</dcterms:modified>
</cp:coreProperties>
</file>