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ge Orders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'Summary'!$A$1:$H$26</definedName>
    <definedName name="_xlnm._FilterDatabase" localSheetId="1" hidden="1">'Change Orders'!$A$4:$U$104</definedName>
    <definedName name="_xlnm.Print_Area" localSheetId="1">'Change Orders'!$A$1:$U$104</definedName>
    <definedName name="_xlnm._FilterDatabase" localSheetId="2" hidden="1">'Assumptions'!$A$2:$G$10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;[Red]-$#,##0.0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7261F"/>
    </font>
    <font>
      <color rgb="0017261F"/>
      <sz val="10"/>
    </font>
    <font>
      <i val="1"/>
      <color rgb="0052645B"/>
      <sz val="10"/>
    </font>
    <font>
      <b val="1"/>
      <color rgb="00173F35"/>
      <sz val="14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FFFFF"/>
      </patternFill>
    </fill>
    <fill>
      <patternFill patternType="solid">
        <fgColor rgb="00F2F7F1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0" borderId="0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fgColor rgb="00B84A3A"/>
        </patternFill>
      </fill>
    </dxf>
    <dxf>
      <font>
        <b val="1"/>
        <color rgb="00FFFFFF"/>
      </font>
      <fill>
        <patternFill patternType="solid">
          <fgColor rgb="00337A4E"/>
        </patternFill>
      </fill>
    </dxf>
    <dxf>
      <font>
        <b val="1"/>
        <color rgb="0017261F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Effect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'Summary'!C11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'Summary'!$A$12:$A$15</f>
            </numRef>
          </cat>
          <val>
            <numRef>
              <f>'Summary'!$C$12:$C$15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10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Landscaping Change Order Summary</t>
        </is>
      </c>
      <c r="B1" s="24" t="n"/>
      <c r="C1" s="24" t="n"/>
      <c r="D1" s="24" t="n"/>
      <c r="E1" s="24" t="n"/>
      <c r="F1" s="24" t="n"/>
      <c r="G1" s="24" t="n"/>
      <c r="H1" s="25" t="n"/>
    </row>
    <row r="2">
      <c r="A2" s="2" t="inlineStr">
        <is>
          <t>Fictional Greenstone Landscape Co. — values recalculate from the Change Orders sheet.</t>
        </is>
      </c>
      <c r="G2" s="3" t="inlineStr">
        <is>
          <t>As of</t>
        </is>
      </c>
      <c r="H2" s="26">
        <f>TODAY()</f>
        <v/>
      </c>
    </row>
    <row r="3"/>
    <row r="4" ht="34" customHeight="1">
      <c r="A4" s="5" t="inlineStr">
        <is>
          <t>Entered Change Orders</t>
        </is>
      </c>
      <c r="B4" s="5" t="inlineStr">
        <is>
          <t>Approved Orders</t>
        </is>
      </c>
      <c r="C4" s="5" t="inlineStr">
        <is>
          <t>Open Orders</t>
        </is>
      </c>
      <c r="D4" s="5" t="inlineStr">
        <is>
          <t>Items Needing Review</t>
        </is>
      </c>
    </row>
    <row r="5" ht="30" customHeight="1">
      <c r="A5" s="6">
        <f>COUNTIF('Change Orders'!$A$5:$A$104,"&lt;&gt;")</f>
        <v/>
      </c>
      <c r="B5" s="6">
        <f>COUNTIF('Change Orders'!$R$5:$R$104,"Approved")</f>
        <v/>
      </c>
      <c r="C5" s="6">
        <f>COUNTIF('Change Orders'!$R$5:$R$104,"Requested")+COUNTIF('Change Orders'!$R$5:$R$104,"Under Review")</f>
        <v/>
      </c>
      <c r="D5" s="6">
        <f>COUNTIF('Change Orders'!$T$5:$T$104,"Check*")</f>
        <v/>
      </c>
    </row>
    <row r="6"/>
    <row r="7" ht="38" customHeight="1">
      <c r="A7" s="5" t="inlineStr">
        <is>
          <t>Approved Net Price Effect</t>
        </is>
      </c>
      <c r="B7" s="5" t="inlineStr">
        <is>
          <t>Open Net Price Effect</t>
        </is>
      </c>
      <c r="C7" s="5" t="inlineStr">
        <is>
          <t>Approved Est. Cost Effect</t>
        </is>
      </c>
      <c r="D7" s="5" t="inlineStr">
        <is>
          <t>Approved Est. Gross Change</t>
        </is>
      </c>
    </row>
    <row r="8" ht="30" customHeight="1">
      <c r="A8" s="27">
        <f>IFERROR(SUMIF('Change Orders'!$R$5:$R$104,"Approved",'Change Orders'!$K$5:$K$104),0)</f>
        <v/>
      </c>
      <c r="B8" s="27">
        <f>IFERROR(SUMIF('Change Orders'!$R$5:$R$104,"Requested",'Change Orders'!$K$5:$K$104)+SUMIF('Change Orders'!$R$5:$R$104,"Under Review",'Change Orders'!$K$5:$K$104),0)</f>
        <v/>
      </c>
      <c r="C8" s="27">
        <f>IFERROR(SUMIF('Change Orders'!$R$5:$R$104,"Approved",'Change Orders'!$M$5:$M$104),0)</f>
        <v/>
      </c>
      <c r="D8" s="27">
        <f>IFERROR(SUMIF('Change Orders'!$R$5:$R$104,"Approved",'Change Orders'!$K$5:$K$104)-SUMIF('Change Orders'!$R$5:$R$104,"Approved",'Change Orders'!$M$5:$M$104),0)</f>
        <v/>
      </c>
    </row>
    <row r="9"/>
    <row r="10"/>
    <row r="11">
      <c r="A11" s="8" t="inlineStr">
        <is>
          <t>Approval Status</t>
        </is>
      </c>
      <c r="B11" s="8" t="inlineStr">
        <is>
          <t>Order Count</t>
        </is>
      </c>
      <c r="C11" s="8" t="inlineStr">
        <is>
          <t>Net Price Effect</t>
        </is>
      </c>
    </row>
    <row r="12">
      <c r="A12" s="9" t="inlineStr">
        <is>
          <t>Requested</t>
        </is>
      </c>
      <c r="B12" s="10">
        <f>COUNTIF('Change Orders'!$R$5:$R$104,A12)</f>
        <v/>
      </c>
      <c r="C12" s="28">
        <f>IFERROR(SUMIF('Change Orders'!$R$5:$R$104,A12,'Change Orders'!$K$5:$K$104),0)</f>
        <v/>
      </c>
    </row>
    <row r="13">
      <c r="A13" s="12" t="inlineStr">
        <is>
          <t>Under Review</t>
        </is>
      </c>
      <c r="B13" s="13">
        <f>COUNTIF('Change Orders'!$R$5:$R$104,A13)</f>
        <v/>
      </c>
      <c r="C13" s="29">
        <f>IFERROR(SUMIF('Change Orders'!$R$5:$R$104,A13,'Change Orders'!$K$5:$K$104),0)</f>
        <v/>
      </c>
    </row>
    <row r="14">
      <c r="A14" s="9" t="inlineStr">
        <is>
          <t>Approved</t>
        </is>
      </c>
      <c r="B14" s="10">
        <f>COUNTIF('Change Orders'!$R$5:$R$104,A14)</f>
        <v/>
      </c>
      <c r="C14" s="28">
        <f>IFERROR(SUMIF('Change Orders'!$R$5:$R$104,A14,'Change Orders'!$K$5:$K$104),0)</f>
        <v/>
      </c>
    </row>
    <row r="15">
      <c r="A15" s="12" t="inlineStr">
        <is>
          <t>Declined</t>
        </is>
      </c>
      <c r="B15" s="13">
        <f>COUNTIF('Change Orders'!$R$5:$R$104,A15)</f>
        <v/>
      </c>
      <c r="C15" s="29">
        <f>IFERROR(SUMIF('Change Orders'!$R$5:$R$104,A15,'Change Orders'!$K$5:$K$104),0)</f>
        <v/>
      </c>
    </row>
  </sheetData>
  <mergeCells count="1">
    <mergeCell ref="A1:H1"/>
  </mergeCells>
  <conditionalFormatting sqref="D5">
    <cfRule type="expression" priority="1" dxfId="0">
      <formula>$D$5&gt;0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5" customWidth="1" min="3" max="3"/>
    <col width="13" customWidth="1" min="4" max="4"/>
    <col width="15" customWidth="1" min="5" max="5"/>
    <col width="31" customWidth="1" min="6" max="6"/>
    <col width="13" customWidth="1" min="7" max="7"/>
    <col width="11" customWidth="1" min="8" max="8"/>
    <col width="16" customWidth="1" min="9" max="9"/>
    <col width="13" customWidth="1" min="10" max="10"/>
    <col width="14" customWidth="1" min="11" max="11"/>
    <col width="13" customWidth="1" min="12" max="12"/>
    <col width="15" customWidth="1" min="13" max="13"/>
    <col width="18" customWidth="1" min="14" max="14"/>
    <col width="18" customWidth="1" min="15" max="15"/>
    <col width="21" customWidth="1" min="16" max="16"/>
    <col width="25" customWidth="1" min="17" max="17"/>
    <col width="17" customWidth="1" min="18" max="18"/>
    <col width="20" customWidth="1" min="19" max="19"/>
    <col width="22" customWidth="1" min="20" max="20"/>
    <col width="28" customWidth="1" min="21" max="21"/>
  </cols>
  <sheetData>
    <row r="1" ht="26" customHeight="1">
      <c r="A1" s="1" t="inlineStr">
        <is>
          <t>Landscaping Change Order Register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4" t="n"/>
      <c r="P1" s="24" t="n"/>
      <c r="Q1" s="24" t="n"/>
      <c r="R1" s="24" t="n"/>
      <c r="S1" s="24" t="n"/>
      <c r="T1" s="24" t="n"/>
      <c r="U1" s="25" t="n"/>
    </row>
    <row r="2">
      <c r="A2" s="2" t="inlineStr">
        <is>
          <t>Fictional examples are included. Yellow cells are editable; calculated cells extend through row 104.</t>
        </is>
      </c>
    </row>
    <row r="3"/>
    <row r="4" ht="38" customHeight="1">
      <c r="A4" s="5" t="inlineStr">
        <is>
          <t>Change Order #</t>
        </is>
      </c>
      <c r="B4" s="5" t="inlineStr">
        <is>
          <t>Customer</t>
        </is>
      </c>
      <c r="C4" s="5" t="inlineStr">
        <is>
          <t>Property</t>
        </is>
      </c>
      <c r="D4" s="5" t="inlineStr">
        <is>
          <t>Request Date</t>
        </is>
      </c>
      <c r="E4" s="5" t="inlineStr">
        <is>
          <t>Proposed Work Date</t>
        </is>
      </c>
      <c r="F4" s="5" t="inlineStr">
        <is>
          <t>Scope Change</t>
        </is>
      </c>
      <c r="G4" s="5" t="inlineStr">
        <is>
          <t>Change Type</t>
        </is>
      </c>
      <c r="H4" s="5" t="inlineStr">
        <is>
          <t>Quantity</t>
        </is>
      </c>
      <c r="I4" s="5" t="inlineStr">
        <is>
          <t>Unit</t>
        </is>
      </c>
      <c r="J4" s="5" t="inlineStr">
        <is>
          <t>Unit Price</t>
        </is>
      </c>
      <c r="K4" s="5" t="inlineStr">
        <is>
          <t>Price Effect</t>
        </is>
      </c>
      <c r="L4" s="5" t="inlineStr">
        <is>
          <t>Unit Cost</t>
        </is>
      </c>
      <c r="M4" s="5" t="inlineStr">
        <is>
          <t>Est. Cost Effect</t>
        </is>
      </c>
      <c r="N4" s="5" t="inlineStr">
        <is>
          <t>Original Contract Amount</t>
        </is>
      </c>
      <c r="O4" s="5" t="inlineStr">
        <is>
          <t>Revised Contract Total</t>
        </is>
      </c>
      <c r="P4" s="5" t="inlineStr">
        <is>
          <t>Crew Assignment</t>
        </is>
      </c>
      <c r="Q4" s="5" t="inlineStr">
        <is>
          <t>Equipment Assignment</t>
        </is>
      </c>
      <c r="R4" s="5" t="inlineStr">
        <is>
          <t>Approval Status</t>
        </is>
      </c>
      <c r="S4" s="5" t="inlineStr">
        <is>
          <t>Approval / Decision Date</t>
        </is>
      </c>
      <c r="T4" s="5" t="inlineStr">
        <is>
          <t>Review Flag</t>
        </is>
      </c>
      <c r="U4" s="5" t="inlineStr">
        <is>
          <t>Notes</t>
        </is>
      </c>
    </row>
    <row r="5" ht="32" customHeight="1">
      <c r="A5" s="15" t="inlineStr">
        <is>
          <t>FCO-1001</t>
        </is>
      </c>
      <c r="B5" s="16" t="inlineStr">
        <is>
          <t>Fictional Acorn Cafe LLC</t>
        </is>
      </c>
      <c r="C5" s="16" t="inlineStr">
        <is>
          <t>Demo North Courtyard</t>
        </is>
      </c>
      <c r="D5" s="30" t="n">
        <v>46241</v>
      </c>
      <c r="E5" s="30" t="n">
        <v>46261</v>
      </c>
      <c r="F5" s="16" t="inlineStr">
        <is>
          <t>Add mulch to the entry planting bed</t>
        </is>
      </c>
      <c r="G5" s="15" t="inlineStr">
        <is>
          <t>Add</t>
        </is>
      </c>
      <c r="H5" s="18" t="n">
        <v>450</v>
      </c>
      <c r="I5" s="15" t="inlineStr">
        <is>
          <t>Square feet</t>
        </is>
      </c>
      <c r="J5" s="31" t="n">
        <v>1.85</v>
      </c>
      <c r="K5" s="28">
        <f>IF(A5="","",IF(OR(G5="",H5="",J5=""),"",IF(G5="Add",H5*J5,-H5*J5)))</f>
        <v/>
      </c>
      <c r="L5" s="31" t="n">
        <v>1.05</v>
      </c>
      <c r="M5" s="28">
        <f>IF(A5="","",IF(OR(G5="",H5="",L5=""),"",IF(G5="Add",H5*L5,-H5*L5)))</f>
        <v/>
      </c>
      <c r="N5" s="31" t="n">
        <v>12500</v>
      </c>
      <c r="O5" s="28">
        <f>IF(A5="","",IF(OR(N5="",K5=""),"",N5+K5))</f>
        <v/>
      </c>
      <c r="P5" s="15" t="inlineStr">
        <is>
          <t>Demo Crew A</t>
        </is>
      </c>
      <c r="Q5" s="16" t="inlineStr">
        <is>
          <t>Demo Compact Loader 1</t>
        </is>
      </c>
      <c r="R5" s="15" t="inlineStr">
        <is>
          <t>Approved</t>
        </is>
      </c>
      <c r="S5" s="30" t="n">
        <v>46245</v>
      </c>
      <c r="T5" s="20">
        <f>IF(A5="","",IF(OR(R5="",K5="",N5=""),"Check required fields",IF(AND(OR(R5="Requested",R5="Under Review"),S5&lt;&gt;""),"Check status/date",IF(AND(OR(R5="Requested",R5="Under Review"),D5&lt;&gt;"",D5&lt;=TODAY()-Assumptions!$G$3),"Check aging request",IF(AND(R5="Approved",S5=""),"Check approval date",IF(AND(R5="Declined",S5=""),"Check decision date",""))))))</f>
        <v/>
      </c>
      <c r="U5" s="16" t="inlineStr">
        <is>
          <t>Sample scope confirmed.</t>
        </is>
      </c>
    </row>
    <row r="6" ht="32" customHeight="1">
      <c r="A6" s="15" t="inlineStr">
        <is>
          <t>FCO-1002</t>
        </is>
      </c>
      <c r="B6" s="16" t="inlineStr">
        <is>
          <t>Imaginary Red Wagon Studios LLC</t>
        </is>
      </c>
      <c r="C6" s="16" t="inlineStr">
        <is>
          <t>Fictional East Garden</t>
        </is>
      </c>
      <c r="D6" s="30" t="n">
        <v>46248</v>
      </c>
      <c r="E6" s="30" t="n">
        <v>46269</v>
      </c>
      <c r="F6" s="16" t="inlineStr">
        <is>
          <t>Remove six shrubs from the planting plan</t>
        </is>
      </c>
      <c r="G6" s="15" t="inlineStr">
        <is>
          <t>Deduct</t>
        </is>
      </c>
      <c r="H6" s="18" t="n">
        <v>6</v>
      </c>
      <c r="I6" s="15" t="inlineStr">
        <is>
          <t>Each</t>
        </is>
      </c>
      <c r="J6" s="31" t="n">
        <v>42</v>
      </c>
      <c r="K6" s="29">
        <f>IF(A6="","",IF(OR(G6="",H6="",J6=""),"",IF(G6="Add",H6*J6,-H6*J6)))</f>
        <v/>
      </c>
      <c r="L6" s="31" t="n">
        <v>24</v>
      </c>
      <c r="M6" s="29">
        <f>IF(A6="","",IF(OR(G6="",H6="",L6=""),"",IF(G6="Add",H6*L6,-H6*L6)))</f>
        <v/>
      </c>
      <c r="N6" s="31" t="n">
        <v>8900</v>
      </c>
      <c r="O6" s="29">
        <f>IF(A6="","",IF(OR(N6="",K6=""),"",N6+K6))</f>
        <v/>
      </c>
      <c r="P6" s="15" t="inlineStr">
        <is>
          <t>Demo Crew B</t>
        </is>
      </c>
      <c r="Q6" s="16" t="inlineStr">
        <is>
          <t>Demo Trailer 1</t>
        </is>
      </c>
      <c r="R6" s="15" t="inlineStr">
        <is>
          <t>Approved</t>
        </is>
      </c>
      <c r="S6" s="30" t="n">
        <v>46252</v>
      </c>
      <c r="T6" s="21">
        <f>IF(A6="","",IF(OR(R6="",K6="",N6=""),"Check required fields",IF(AND(OR(R6="Requested",R6="Under Review"),S6&lt;&gt;""),"Check status/date",IF(AND(OR(R6="Requested",R6="Under Review"),D6&lt;&gt;"",D6&lt;=TODAY()-Assumptions!$G$3),"Check aging request",IF(AND(R6="Approved",S6=""),"Check approval date",IF(AND(R6="Declined",S6=""),"Check decision date",""))))))</f>
        <v/>
      </c>
      <c r="U6" s="16" t="inlineStr">
        <is>
          <t>Fictional quantity reduction.</t>
        </is>
      </c>
    </row>
    <row r="7" ht="32" customHeight="1">
      <c r="A7" s="15" t="inlineStr">
        <is>
          <t>FCO-1003</t>
        </is>
      </c>
      <c r="B7" s="16" t="inlineStr">
        <is>
          <t>Sample Harbor Books LLC</t>
        </is>
      </c>
      <c r="C7" s="16" t="inlineStr">
        <is>
          <t>Demo Reading Patio</t>
        </is>
      </c>
      <c r="D7" s="30" t="n">
        <v>46256</v>
      </c>
      <c r="E7" s="30" t="n">
        <v>46284</v>
      </c>
      <c r="F7" s="16" t="inlineStr">
        <is>
          <t>Add ornamental grass pruning</t>
        </is>
      </c>
      <c r="G7" s="15" t="inlineStr">
        <is>
          <t>Add</t>
        </is>
      </c>
      <c r="H7" s="18" t="n">
        <v>3.5</v>
      </c>
      <c r="I7" s="15" t="inlineStr">
        <is>
          <t>Hours</t>
        </is>
      </c>
      <c r="J7" s="31" t="n">
        <v>95</v>
      </c>
      <c r="K7" s="28">
        <f>IF(A7="","",IF(OR(G7="",H7="",J7=""),"",IF(G7="Add",H7*J7,-H7*J7)))</f>
        <v/>
      </c>
      <c r="L7" s="31" t="n">
        <v>52</v>
      </c>
      <c r="M7" s="28">
        <f>IF(A7="","",IF(OR(G7="",H7="",L7=""),"",IF(G7="Add",H7*L7,-H7*L7)))</f>
        <v/>
      </c>
      <c r="N7" s="31" t="n">
        <v>6300</v>
      </c>
      <c r="O7" s="28">
        <f>IF(A7="","",IF(OR(N7="",K7=""),"",N7+K7))</f>
        <v/>
      </c>
      <c r="P7" s="15" t="inlineStr">
        <is>
          <t>Unassigned</t>
        </is>
      </c>
      <c r="Q7" s="16" t="inlineStr">
        <is>
          <t>None</t>
        </is>
      </c>
      <c r="R7" s="15" t="inlineStr">
        <is>
          <t>Requested</t>
        </is>
      </c>
      <c r="S7" s="30" t="n"/>
      <c r="T7" s="20">
        <f>IF(A7="","",IF(OR(R7="",K7="",N7=""),"Check required fields",IF(AND(OR(R7="Requested",R7="Under Review"),S7&lt;&gt;""),"Check status/date",IF(AND(OR(R7="Requested",R7="Under Review"),D7&lt;&gt;"",D7&lt;=TODAY()-Assumptions!$G$3),"Check aging request",IF(AND(R7="Approved",S7=""),"Check approval date",IF(AND(R7="Declined",S7=""),"Check decision date",""))))))</f>
        <v/>
      </c>
      <c r="U7" s="16" t="inlineStr">
        <is>
          <t>Customer request is fictional.</t>
        </is>
      </c>
    </row>
    <row r="8" ht="32" customHeight="1">
      <c r="A8" s="15" t="inlineStr">
        <is>
          <t>FCO-1004</t>
        </is>
      </c>
      <c r="B8" s="16" t="inlineStr">
        <is>
          <t>Fictional Moonbeam Daycare LLC</t>
        </is>
      </c>
      <c r="C8" s="16" t="inlineStr">
        <is>
          <t>Imaginary Play Garden</t>
        </is>
      </c>
      <c r="D8" s="30" t="n">
        <v>46262</v>
      </c>
      <c r="E8" s="30" t="n">
        <v>46288</v>
      </c>
      <c r="F8" s="16" t="inlineStr">
        <is>
          <t>Add mulch to the side planting bed</t>
        </is>
      </c>
      <c r="G8" s="15" t="inlineStr">
        <is>
          <t>Add</t>
        </is>
      </c>
      <c r="H8" s="18" t="n">
        <v>2</v>
      </c>
      <c r="I8" s="15" t="inlineStr">
        <is>
          <t>Cubic yards</t>
        </is>
      </c>
      <c r="J8" s="31" t="n">
        <v>165</v>
      </c>
      <c r="K8" s="29">
        <f>IF(A8="","",IF(OR(G8="",H8="",J8=""),"",IF(G8="Add",H8*J8,-H8*J8)))</f>
        <v/>
      </c>
      <c r="L8" s="31" t="n">
        <v>98</v>
      </c>
      <c r="M8" s="29">
        <f>IF(A8="","",IF(OR(G8="",H8="",L8=""),"",IF(G8="Add",H8*L8,-H8*L8)))</f>
        <v/>
      </c>
      <c r="N8" s="31" t="n">
        <v>14800</v>
      </c>
      <c r="O8" s="29">
        <f>IF(A8="","",IF(OR(N8="",K8=""),"",N8+K8))</f>
        <v/>
      </c>
      <c r="P8" s="15" t="inlineStr">
        <is>
          <t>Demo Crew C</t>
        </is>
      </c>
      <c r="Q8" s="16" t="inlineStr">
        <is>
          <t>Demo Compact Loader 1</t>
        </is>
      </c>
      <c r="R8" s="15" t="inlineStr">
        <is>
          <t>Under Review</t>
        </is>
      </c>
      <c r="S8" s="30" t="n"/>
      <c r="T8" s="21">
        <f>IF(A8="","",IF(OR(R8="",K8="",N8=""),"Check required fields",IF(AND(OR(R8="Requested",R8="Under Review"),S8&lt;&gt;""),"Check status/date",IF(AND(OR(R8="Requested",R8="Under Review"),D8&lt;&gt;"",D8&lt;=TODAY()-Assumptions!$G$3),"Check aging request",IF(AND(R8="Approved",S8=""),"Check approval date",IF(AND(R8="Declined",S8=""),"Check decision date",""))))))</f>
        <v/>
      </c>
      <c r="U8" s="16" t="inlineStr">
        <is>
          <t>Human review is pending.</t>
        </is>
      </c>
    </row>
    <row r="9" ht="32" customHeight="1">
      <c r="A9" s="15" t="inlineStr">
        <is>
          <t>FCO-1005</t>
        </is>
      </c>
      <c r="B9" s="16" t="inlineStr">
        <is>
          <t>Demo Pinecone Offices LLC</t>
        </is>
      </c>
      <c r="C9" s="16" t="inlineStr">
        <is>
          <t>Fictional South Walk</t>
        </is>
      </c>
      <c r="D9" s="30" t="n">
        <v>46266</v>
      </c>
      <c r="E9" s="30" t="n">
        <v>46281</v>
      </c>
      <c r="F9" s="16" t="inlineStr">
        <is>
          <t>Remove a steel edging segment</t>
        </is>
      </c>
      <c r="G9" s="15" t="inlineStr">
        <is>
          <t>Deduct</t>
        </is>
      </c>
      <c r="H9" s="18" t="n">
        <v>120</v>
      </c>
      <c r="I9" s="15" t="inlineStr">
        <is>
          <t>Linear feet</t>
        </is>
      </c>
      <c r="J9" s="31" t="n">
        <v>3.25</v>
      </c>
      <c r="K9" s="28">
        <f>IF(A9="","",IF(OR(G9="",H9="",J9=""),"",IF(G9="Add",H9*J9,-H9*J9)))</f>
        <v/>
      </c>
      <c r="L9" s="31" t="n">
        <v>1.65</v>
      </c>
      <c r="M9" s="28">
        <f>IF(A9="","",IF(OR(G9="",H9="",L9=""),"",IF(G9="Add",H9*L9,-H9*L9)))</f>
        <v/>
      </c>
      <c r="N9" s="31" t="n">
        <v>21400</v>
      </c>
      <c r="O9" s="28">
        <f>IF(A9="","",IF(OR(N9="",K9=""),"",N9+K9))</f>
        <v/>
      </c>
      <c r="P9" s="15" t="inlineStr">
        <is>
          <t>Demo Specialty Crew</t>
        </is>
      </c>
      <c r="Q9" s="16" t="inlineStr">
        <is>
          <t>Demo Trailer 1</t>
        </is>
      </c>
      <c r="R9" s="15" t="inlineStr">
        <is>
          <t>Declined</t>
        </is>
      </c>
      <c r="S9" s="30" t="n">
        <v>46270</v>
      </c>
      <c r="T9" s="20">
        <f>IF(A9="","",IF(OR(R9="",K9="",N9=""),"Check required fields",IF(AND(OR(R9="Requested",R9="Under Review"),S9&lt;&gt;""),"Check status/date",IF(AND(OR(R9="Requested",R9="Under Review"),D9&lt;&gt;"",D9&lt;=TODAY()-Assumptions!$G$3),"Check aging request",IF(AND(R9="Approved",S9=""),"Check approval date",IF(AND(R9="Declined",S9=""),"Check decision date",""))))))</f>
        <v/>
      </c>
      <c r="U9" s="16" t="inlineStr">
        <is>
          <t>Fictional request was not approved.</t>
        </is>
      </c>
    </row>
    <row r="10" ht="32" customHeight="1">
      <c r="A10" s="15" t="inlineStr">
        <is>
          <t>FCO-1006</t>
        </is>
      </c>
      <c r="B10" s="16" t="inlineStr">
        <is>
          <t>Imaginary Copper Kite Cafe LLC</t>
        </is>
      </c>
      <c r="C10" s="16" t="inlineStr">
        <is>
          <t>Demo Meadow Plot</t>
        </is>
      </c>
      <c r="D10" s="30" t="n">
        <v>46268</v>
      </c>
      <c r="E10" s="30" t="n">
        <v>46280</v>
      </c>
      <c r="F10" s="16" t="inlineStr">
        <is>
          <t>Add one-time meadow mowing</t>
        </is>
      </c>
      <c r="G10" s="15" t="inlineStr">
        <is>
          <t>Add</t>
        </is>
      </c>
      <c r="H10" s="18" t="n">
        <v>0.5</v>
      </c>
      <c r="I10" s="15" t="inlineStr">
        <is>
          <t>Acres</t>
        </is>
      </c>
      <c r="J10" s="31" t="n">
        <v>480</v>
      </c>
      <c r="K10" s="29">
        <f>IF(A10="","",IF(OR(G10="",H10="",J10=""),"",IF(G10="Add",H10*J10,-H10*J10)))</f>
        <v/>
      </c>
      <c r="L10" s="31" t="n">
        <v>270</v>
      </c>
      <c r="M10" s="29">
        <f>IF(A10="","",IF(OR(G10="",H10="",L10=""),"",IF(G10="Add",H10*L10,-H10*L10)))</f>
        <v/>
      </c>
      <c r="N10" s="31" t="n">
        <v>7200</v>
      </c>
      <c r="O10" s="29">
        <f>IF(A10="","",IF(OR(N10="",K10=""),"",N10+K10))</f>
        <v/>
      </c>
      <c r="P10" s="15" t="inlineStr">
        <is>
          <t>Demo Crew A</t>
        </is>
      </c>
      <c r="Q10" s="16" t="inlineStr">
        <is>
          <t>Demo Mower 1</t>
        </is>
      </c>
      <c r="R10" s="15" t="inlineStr">
        <is>
          <t>Approved</t>
        </is>
      </c>
      <c r="S10" s="30" t="n">
        <v>46271</v>
      </c>
      <c r="T10" s="21">
        <f>IF(A10="","",IF(OR(R10="",K10="",N10=""),"Check required fields",IF(AND(OR(R10="Requested",R10="Under Review"),S10&lt;&gt;""),"Check status/date",IF(AND(OR(R10="Requested",R10="Under Review"),D10&lt;&gt;"",D10&lt;=TODAY()-Assumptions!$G$3),"Check aging request",IF(AND(R10="Approved",S10=""),"Check approval date",IF(AND(R10="Declined",S10=""),"Check decision date",""))))))</f>
        <v/>
      </c>
      <c r="U10" s="16" t="inlineStr">
        <is>
          <t>Half-acre fictional example.</t>
        </is>
      </c>
    </row>
    <row r="11" ht="32" customHeight="1">
      <c r="A11" s="15" t="inlineStr">
        <is>
          <t>FCO-1007</t>
        </is>
      </c>
      <c r="B11" s="16" t="inlineStr">
        <is>
          <t>Sample Juniper Arts LLC</t>
        </is>
      </c>
      <c r="C11" s="16" t="inlineStr">
        <is>
          <t>Imaginary Gallery Terrace</t>
        </is>
      </c>
      <c r="D11" s="30" t="n">
        <v>46270</v>
      </c>
      <c r="E11" s="30" t="n">
        <v>46291</v>
      </c>
      <c r="F11" s="16" t="inlineStr">
        <is>
          <t>Add replacement patio planters</t>
        </is>
      </c>
      <c r="G11" s="15" t="inlineStr">
        <is>
          <t>Add</t>
        </is>
      </c>
      <c r="H11" s="18" t="n">
        <v>8</v>
      </c>
      <c r="I11" s="15" t="inlineStr">
        <is>
          <t>Each</t>
        </is>
      </c>
      <c r="J11" s="31" t="n">
        <v>78</v>
      </c>
      <c r="K11" s="28">
        <f>IF(A11="","",IF(OR(G11="",H11="",J11=""),"",IF(G11="Add",H11*J11,-H11*J11)))</f>
        <v/>
      </c>
      <c r="L11" s="31" t="n">
        <v>44</v>
      </c>
      <c r="M11" s="28">
        <f>IF(A11="","",IF(OR(G11="",H11="",L11=""),"",IF(G11="Add",H11*L11,-H11*L11)))</f>
        <v/>
      </c>
      <c r="N11" s="31" t="n">
        <v>17600</v>
      </c>
      <c r="O11" s="28">
        <f>IF(A11="","",IF(OR(N11="",K11=""),"",N11+K11))</f>
        <v/>
      </c>
      <c r="P11" s="15" t="inlineStr">
        <is>
          <t>Demo Crew B</t>
        </is>
      </c>
      <c r="Q11" s="16" t="inlineStr">
        <is>
          <t>Demo Trailer 1</t>
        </is>
      </c>
      <c r="R11" s="15" t="inlineStr">
        <is>
          <t>Under Review</t>
        </is>
      </c>
      <c r="S11" s="30" t="n"/>
      <c r="T11" s="20">
        <f>IF(A11="","",IF(OR(R11="",K11="",N11=""),"Check required fields",IF(AND(OR(R11="Requested",R11="Under Review"),S11&lt;&gt;""),"Check status/date",IF(AND(OR(R11="Requested",R11="Under Review"),D11&lt;&gt;"",D11&lt;=TODAY()-Assumptions!$G$3),"Check aging request",IF(AND(R11="Approved",S11=""),"Check approval date",IF(AND(R11="Declined",S11=""),"Check decision date",""))))))</f>
        <v/>
      </c>
      <c r="U11" s="16" t="inlineStr">
        <is>
          <t>Pricing is an editable estimate.</t>
        </is>
      </c>
    </row>
    <row r="12" ht="32" customHeight="1">
      <c r="A12" s="15" t="inlineStr">
        <is>
          <t>FCO-1008</t>
        </is>
      </c>
      <c r="B12" s="16" t="inlineStr">
        <is>
          <t>Fictional Bright Pebble Hotel LLC</t>
        </is>
      </c>
      <c r="C12" s="16" t="inlineStr">
        <is>
          <t>Demo West Entry</t>
        </is>
      </c>
      <c r="D12" s="30" t="n">
        <v>46272</v>
      </c>
      <c r="E12" s="30" t="n">
        <v>46286</v>
      </c>
      <c r="F12" s="16" t="inlineStr">
        <is>
          <t>Add hand-weeding labor</t>
        </is>
      </c>
      <c r="G12" s="15" t="inlineStr">
        <is>
          <t>Add</t>
        </is>
      </c>
      <c r="H12" s="18" t="n">
        <v>12</v>
      </c>
      <c r="I12" s="15" t="inlineStr">
        <is>
          <t>Hours</t>
        </is>
      </c>
      <c r="J12" s="31" t="n">
        <v>82</v>
      </c>
      <c r="K12" s="29">
        <f>IF(A12="","",IF(OR(G12="",H12="",J12=""),"",IF(G12="Add",H12*J12,-H12*J12)))</f>
        <v/>
      </c>
      <c r="L12" s="31" t="n">
        <v>47</v>
      </c>
      <c r="M12" s="29">
        <f>IF(A12="","",IF(OR(G12="",H12="",L12=""),"",IF(G12="Add",H12*L12,-H12*L12)))</f>
        <v/>
      </c>
      <c r="N12" s="31" t="n">
        <v>26800</v>
      </c>
      <c r="O12" s="29">
        <f>IF(A12="","",IF(OR(N12="",K12=""),"",N12+K12))</f>
        <v/>
      </c>
      <c r="P12" s="15" t="inlineStr">
        <is>
          <t>Demo Crew C</t>
        </is>
      </c>
      <c r="Q12" s="16" t="inlineStr">
        <is>
          <t>None</t>
        </is>
      </c>
      <c r="R12" s="15" t="inlineStr">
        <is>
          <t>Declined</t>
        </is>
      </c>
      <c r="S12" s="30" t="n">
        <v>46274</v>
      </c>
      <c r="T12" s="21">
        <f>IF(A12="","",IF(OR(R12="",K12="",N12=""),"Check required fields",IF(AND(OR(R12="Requested",R12="Under Review"),S12&lt;&gt;""),"Check status/date",IF(AND(OR(R12="Requested",R12="Under Review"),D12&lt;&gt;"",D12&lt;=TODAY()-Assumptions!$G$3),"Check aging request",IF(AND(R12="Approved",S12=""),"Check approval date",IF(AND(R12="Declined",S12=""),"Check decision date",""))))))</f>
        <v/>
      </c>
      <c r="U12" s="16" t="inlineStr">
        <is>
          <t>Fictional decision recorded.</t>
        </is>
      </c>
    </row>
    <row r="13" ht="32" customHeight="1">
      <c r="A13" s="15" t="inlineStr">
        <is>
          <t>FCO-1009</t>
        </is>
      </c>
      <c r="B13" s="16" t="inlineStr">
        <is>
          <t>Demo Willow Workshop LLC</t>
        </is>
      </c>
      <c r="C13" s="16" t="inlineStr">
        <is>
          <t>Fictional Drainage Garden</t>
        </is>
      </c>
      <c r="D13" s="30" t="n">
        <v>46274</v>
      </c>
      <c r="E13" s="30" t="n">
        <v>46294</v>
      </c>
      <c r="F13" s="16" t="inlineStr">
        <is>
          <t>Add drainage basin cleanup</t>
        </is>
      </c>
      <c r="G13" s="15" t="inlineStr">
        <is>
          <t>Add</t>
        </is>
      </c>
      <c r="H13" s="18" t="n">
        <v>1</v>
      </c>
      <c r="I13" s="15" t="inlineStr">
        <is>
          <t>Each</t>
        </is>
      </c>
      <c r="J13" s="31" t="n">
        <v>650</v>
      </c>
      <c r="K13" s="28">
        <f>IF(A13="","",IF(OR(G13="",H13="",J13=""),"",IF(G13="Add",H13*J13,-H13*J13)))</f>
        <v/>
      </c>
      <c r="L13" s="31" t="n">
        <v>410</v>
      </c>
      <c r="M13" s="28">
        <f>IF(A13="","",IF(OR(G13="",H13="",L13=""),"",IF(G13="Add",H13*L13,-H13*L13)))</f>
        <v/>
      </c>
      <c r="N13" s="31" t="n">
        <v>19500</v>
      </c>
      <c r="O13" s="28">
        <f>IF(A13="","",IF(OR(N13="",K13=""),"",N13+K13))</f>
        <v/>
      </c>
      <c r="P13" s="15" t="inlineStr">
        <is>
          <t>Unassigned</t>
        </is>
      </c>
      <c r="Q13" s="16" t="inlineStr">
        <is>
          <t>Demo Mini Excavator 1</t>
        </is>
      </c>
      <c r="R13" s="15" t="inlineStr">
        <is>
          <t>Requested</t>
        </is>
      </c>
      <c r="S13" s="30" t="n"/>
      <c r="T13" s="20">
        <f>IF(A13="","",IF(OR(R13="",K13="",N13=""),"Check required fields",IF(AND(OR(R13="Requested",R13="Under Review"),S13&lt;&gt;""),"Check status/date",IF(AND(OR(R13="Requested",R13="Under Review"),D13&lt;&gt;"",D13&lt;=TODAY()-Assumptions!$G$3),"Check aging request",IF(AND(R13="Approved",S13=""),"Check approval date",IF(AND(R13="Declined",S13=""),"Check decision date",""))))))</f>
        <v/>
      </c>
      <c r="U13" s="16" t="inlineStr">
        <is>
          <t>Scope requires a human check.</t>
        </is>
      </c>
    </row>
    <row r="14" ht="32" customHeight="1">
      <c r="A14" s="15" t="inlineStr">
        <is>
          <t>FCO-1010</t>
        </is>
      </c>
      <c r="B14" s="16" t="inlineStr">
        <is>
          <t>Imaginary Sunlit Market LLC</t>
        </is>
      </c>
      <c r="C14" s="16" t="inlineStr">
        <is>
          <t>Demo Delivery Lawn</t>
        </is>
      </c>
      <c r="D14" s="30" t="n">
        <v>46275</v>
      </c>
      <c r="E14" s="30" t="n">
        <v>46296</v>
      </c>
      <c r="F14" s="16" t="inlineStr">
        <is>
          <t>Reduce the sod repair area</t>
        </is>
      </c>
      <c r="G14" s="15" t="inlineStr">
        <is>
          <t>Deduct</t>
        </is>
      </c>
      <c r="H14" s="18" t="n">
        <v>250</v>
      </c>
      <c r="I14" s="15" t="inlineStr">
        <is>
          <t>Square feet</t>
        </is>
      </c>
      <c r="J14" s="31" t="n">
        <v>1.55</v>
      </c>
      <c r="K14" s="29">
        <f>IF(A14="","",IF(OR(G14="",H14="",J14=""),"",IF(G14="Add",H14*J14,-H14*J14)))</f>
        <v/>
      </c>
      <c r="L14" s="31" t="n">
        <v>0.88</v>
      </c>
      <c r="M14" s="29">
        <f>IF(A14="","",IF(OR(G14="",H14="",L14=""),"",IF(G14="Add",H14*L14,-H14*L14)))</f>
        <v/>
      </c>
      <c r="N14" s="31" t="n">
        <v>11200</v>
      </c>
      <c r="O14" s="29">
        <f>IF(A14="","",IF(OR(N14="",K14=""),"",N14+K14))</f>
        <v/>
      </c>
      <c r="P14" s="15" t="inlineStr">
        <is>
          <t>Demo Crew A</t>
        </is>
      </c>
      <c r="Q14" s="16" t="inlineStr">
        <is>
          <t>Demo Trailer 1</t>
        </is>
      </c>
      <c r="R14" s="15" t="inlineStr">
        <is>
          <t>Approved</t>
        </is>
      </c>
      <c r="S14" s="30" t="n">
        <v>46276</v>
      </c>
      <c r="T14" s="21">
        <f>IF(A14="","",IF(OR(R14="",K14="",N14=""),"Check required fields",IF(AND(OR(R14="Requested",R14="Under Review"),S14&lt;&gt;""),"Check status/date",IF(AND(OR(R14="Requested",R14="Under Review"),D14&lt;&gt;"",D14&lt;=TODAY()-Assumptions!$G$3),"Check aging request",IF(AND(R14="Approved",S14=""),"Check approval date",IF(AND(R14="Declined",S14=""),"Check decision date",""))))))</f>
        <v/>
      </c>
      <c r="U14" s="16" t="inlineStr">
        <is>
          <t>Fictional boundary-area reduction.</t>
        </is>
      </c>
    </row>
    <row r="15" ht="32" customHeight="1">
      <c r="A15" s="15" t="n"/>
      <c r="B15" s="16" t="n"/>
      <c r="C15" s="16" t="n"/>
      <c r="D15" s="30" t="n"/>
      <c r="E15" s="30" t="n"/>
      <c r="F15" s="16" t="n"/>
      <c r="G15" s="15" t="n"/>
      <c r="H15" s="18" t="n"/>
      <c r="I15" s="15" t="n"/>
      <c r="J15" s="31" t="n"/>
      <c r="K15" s="28">
        <f>IF(A15="","",IF(OR(G15="",H15="",J15=""),"",IF(G15="Add",H15*J15,-H15*J15)))</f>
        <v/>
      </c>
      <c r="L15" s="31" t="n"/>
      <c r="M15" s="28">
        <f>IF(A15="","",IF(OR(G15="",H15="",L15=""),"",IF(G15="Add",H15*L15,-H15*L15)))</f>
        <v/>
      </c>
      <c r="N15" s="31" t="n"/>
      <c r="O15" s="28">
        <f>IF(A15="","",IF(OR(N15="",K15=""),"",N15+K15))</f>
        <v/>
      </c>
      <c r="P15" s="15" t="n"/>
      <c r="Q15" s="16" t="n"/>
      <c r="R15" s="15" t="n"/>
      <c r="S15" s="30" t="n"/>
      <c r="T15" s="20">
        <f>IF(A15="","",IF(OR(R15="",K15="",N15=""),"Check required fields",IF(AND(OR(R15="Requested",R15="Under Review"),S15&lt;&gt;""),"Check status/date",IF(AND(OR(R15="Requested",R15="Under Review"),D15&lt;&gt;"",D15&lt;=TODAY()-Assumptions!$G$3),"Check aging request",IF(AND(R15="Approved",S15=""),"Check approval date",IF(AND(R15="Declined",S15=""),"Check decision date",""))))))</f>
        <v/>
      </c>
      <c r="U15" s="16" t="n"/>
    </row>
    <row r="16" ht="32" customHeight="1">
      <c r="A16" s="15" t="n"/>
      <c r="B16" s="16" t="n"/>
      <c r="C16" s="16" t="n"/>
      <c r="D16" s="30" t="n"/>
      <c r="E16" s="30" t="n"/>
      <c r="F16" s="16" t="n"/>
      <c r="G16" s="15" t="n"/>
      <c r="H16" s="18" t="n"/>
      <c r="I16" s="15" t="n"/>
      <c r="J16" s="31" t="n"/>
      <c r="K16" s="29">
        <f>IF(A16="","",IF(OR(G16="",H16="",J16=""),"",IF(G16="Add",H16*J16,-H16*J16)))</f>
        <v/>
      </c>
      <c r="L16" s="31" t="n"/>
      <c r="M16" s="29">
        <f>IF(A16="","",IF(OR(G16="",H16="",L16=""),"",IF(G16="Add",H16*L16,-H16*L16)))</f>
        <v/>
      </c>
      <c r="N16" s="31" t="n"/>
      <c r="O16" s="29">
        <f>IF(A16="","",IF(OR(N16="",K16=""),"",N16+K16))</f>
        <v/>
      </c>
      <c r="P16" s="15" t="n"/>
      <c r="Q16" s="16" t="n"/>
      <c r="R16" s="15" t="n"/>
      <c r="S16" s="30" t="n"/>
      <c r="T16" s="21">
        <f>IF(A16="","",IF(OR(R16="",K16="",N16=""),"Check required fields",IF(AND(OR(R16="Requested",R16="Under Review"),S16&lt;&gt;""),"Check status/date",IF(AND(OR(R16="Requested",R16="Under Review"),D16&lt;&gt;"",D16&lt;=TODAY()-Assumptions!$G$3),"Check aging request",IF(AND(R16="Approved",S16=""),"Check approval date",IF(AND(R16="Declined",S16=""),"Check decision date",""))))))</f>
        <v/>
      </c>
      <c r="U16" s="16" t="n"/>
    </row>
    <row r="17" ht="32" customHeight="1">
      <c r="A17" s="15" t="n"/>
      <c r="B17" s="16" t="n"/>
      <c r="C17" s="16" t="n"/>
      <c r="D17" s="30" t="n"/>
      <c r="E17" s="30" t="n"/>
      <c r="F17" s="16" t="n"/>
      <c r="G17" s="15" t="n"/>
      <c r="H17" s="18" t="n"/>
      <c r="I17" s="15" t="n"/>
      <c r="J17" s="31" t="n"/>
      <c r="K17" s="28">
        <f>IF(A17="","",IF(OR(G17="",H17="",J17=""),"",IF(G17="Add",H17*J17,-H17*J17)))</f>
        <v/>
      </c>
      <c r="L17" s="31" t="n"/>
      <c r="M17" s="28">
        <f>IF(A17="","",IF(OR(G17="",H17="",L17=""),"",IF(G17="Add",H17*L17,-H17*L17)))</f>
        <v/>
      </c>
      <c r="N17" s="31" t="n"/>
      <c r="O17" s="28">
        <f>IF(A17="","",IF(OR(N17="",K17=""),"",N17+K17))</f>
        <v/>
      </c>
      <c r="P17" s="15" t="n"/>
      <c r="Q17" s="16" t="n"/>
      <c r="R17" s="15" t="n"/>
      <c r="S17" s="30" t="n"/>
      <c r="T17" s="20">
        <f>IF(A17="","",IF(OR(R17="",K17="",N17=""),"Check required fields",IF(AND(OR(R17="Requested",R17="Under Review"),S17&lt;&gt;""),"Check status/date",IF(AND(OR(R17="Requested",R17="Under Review"),D17&lt;&gt;"",D17&lt;=TODAY()-Assumptions!$G$3),"Check aging request",IF(AND(R17="Approved",S17=""),"Check approval date",IF(AND(R17="Declined",S17=""),"Check decision date",""))))))</f>
        <v/>
      </c>
      <c r="U17" s="16" t="n"/>
    </row>
    <row r="18" ht="32" customHeight="1">
      <c r="A18" s="15" t="n"/>
      <c r="B18" s="16" t="n"/>
      <c r="C18" s="16" t="n"/>
      <c r="D18" s="30" t="n"/>
      <c r="E18" s="30" t="n"/>
      <c r="F18" s="16" t="n"/>
      <c r="G18" s="15" t="n"/>
      <c r="H18" s="18" t="n"/>
      <c r="I18" s="15" t="n"/>
      <c r="J18" s="31" t="n"/>
      <c r="K18" s="29">
        <f>IF(A18="","",IF(OR(G18="",H18="",J18=""),"",IF(G18="Add",H18*J18,-H18*J18)))</f>
        <v/>
      </c>
      <c r="L18" s="31" t="n"/>
      <c r="M18" s="29">
        <f>IF(A18="","",IF(OR(G18="",H18="",L18=""),"",IF(G18="Add",H18*L18,-H18*L18)))</f>
        <v/>
      </c>
      <c r="N18" s="31" t="n"/>
      <c r="O18" s="29">
        <f>IF(A18="","",IF(OR(N18="",K18=""),"",N18+K18))</f>
        <v/>
      </c>
      <c r="P18" s="15" t="n"/>
      <c r="Q18" s="16" t="n"/>
      <c r="R18" s="15" t="n"/>
      <c r="S18" s="30" t="n"/>
      <c r="T18" s="21">
        <f>IF(A18="","",IF(OR(R18="",K18="",N18=""),"Check required fields",IF(AND(OR(R18="Requested",R18="Under Review"),S18&lt;&gt;""),"Check status/date",IF(AND(OR(R18="Requested",R18="Under Review"),D18&lt;&gt;"",D18&lt;=TODAY()-Assumptions!$G$3),"Check aging request",IF(AND(R18="Approved",S18=""),"Check approval date",IF(AND(R18="Declined",S18=""),"Check decision date",""))))))</f>
        <v/>
      </c>
      <c r="U18" s="16" t="n"/>
    </row>
    <row r="19" ht="32" customHeight="1">
      <c r="A19" s="15" t="n"/>
      <c r="B19" s="16" t="n"/>
      <c r="C19" s="16" t="n"/>
      <c r="D19" s="30" t="n"/>
      <c r="E19" s="30" t="n"/>
      <c r="F19" s="16" t="n"/>
      <c r="G19" s="15" t="n"/>
      <c r="H19" s="18" t="n"/>
      <c r="I19" s="15" t="n"/>
      <c r="J19" s="31" t="n"/>
      <c r="K19" s="28">
        <f>IF(A19="","",IF(OR(G19="",H19="",J19=""),"",IF(G19="Add",H19*J19,-H19*J19)))</f>
        <v/>
      </c>
      <c r="L19" s="31" t="n"/>
      <c r="M19" s="28">
        <f>IF(A19="","",IF(OR(G19="",H19="",L19=""),"",IF(G19="Add",H19*L19,-H19*L19)))</f>
        <v/>
      </c>
      <c r="N19" s="31" t="n"/>
      <c r="O19" s="28">
        <f>IF(A19="","",IF(OR(N19="",K19=""),"",N19+K19))</f>
        <v/>
      </c>
      <c r="P19" s="15" t="n"/>
      <c r="Q19" s="16" t="n"/>
      <c r="R19" s="15" t="n"/>
      <c r="S19" s="30" t="n"/>
      <c r="T19" s="20">
        <f>IF(A19="","",IF(OR(R19="",K19="",N19=""),"Check required fields",IF(AND(OR(R19="Requested",R19="Under Review"),S19&lt;&gt;""),"Check status/date",IF(AND(OR(R19="Requested",R19="Under Review"),D19&lt;&gt;"",D19&lt;=TODAY()-Assumptions!$G$3),"Check aging request",IF(AND(R19="Approved",S19=""),"Check approval date",IF(AND(R19="Declined",S19=""),"Check decision date",""))))))</f>
        <v/>
      </c>
      <c r="U19" s="16" t="n"/>
    </row>
    <row r="20" ht="32" customHeight="1">
      <c r="A20" s="15" t="n"/>
      <c r="B20" s="16" t="n"/>
      <c r="C20" s="16" t="n"/>
      <c r="D20" s="30" t="n"/>
      <c r="E20" s="30" t="n"/>
      <c r="F20" s="16" t="n"/>
      <c r="G20" s="15" t="n"/>
      <c r="H20" s="18" t="n"/>
      <c r="I20" s="15" t="n"/>
      <c r="J20" s="31" t="n"/>
      <c r="K20" s="29">
        <f>IF(A20="","",IF(OR(G20="",H20="",J20=""),"",IF(G20="Add",H20*J20,-H20*J20)))</f>
        <v/>
      </c>
      <c r="L20" s="31" t="n"/>
      <c r="M20" s="29">
        <f>IF(A20="","",IF(OR(G20="",H20="",L20=""),"",IF(G20="Add",H20*L20,-H20*L20)))</f>
        <v/>
      </c>
      <c r="N20" s="31" t="n"/>
      <c r="O20" s="29">
        <f>IF(A20="","",IF(OR(N20="",K20=""),"",N20+K20))</f>
        <v/>
      </c>
      <c r="P20" s="15" t="n"/>
      <c r="Q20" s="16" t="n"/>
      <c r="R20" s="15" t="n"/>
      <c r="S20" s="30" t="n"/>
      <c r="T20" s="21">
        <f>IF(A20="","",IF(OR(R20="",K20="",N20=""),"Check required fields",IF(AND(OR(R20="Requested",R20="Under Review"),S20&lt;&gt;""),"Check status/date",IF(AND(OR(R20="Requested",R20="Under Review"),D20&lt;&gt;"",D20&lt;=TODAY()-Assumptions!$G$3),"Check aging request",IF(AND(R20="Approved",S20=""),"Check approval date",IF(AND(R20="Declined",S20=""),"Check decision date",""))))))</f>
        <v/>
      </c>
      <c r="U20" s="16" t="n"/>
    </row>
    <row r="21" ht="32" customHeight="1">
      <c r="A21" s="15" t="n"/>
      <c r="B21" s="16" t="n"/>
      <c r="C21" s="16" t="n"/>
      <c r="D21" s="30" t="n"/>
      <c r="E21" s="30" t="n"/>
      <c r="F21" s="16" t="n"/>
      <c r="G21" s="15" t="n"/>
      <c r="H21" s="18" t="n"/>
      <c r="I21" s="15" t="n"/>
      <c r="J21" s="31" t="n"/>
      <c r="K21" s="28">
        <f>IF(A21="","",IF(OR(G21="",H21="",J21=""),"",IF(G21="Add",H21*J21,-H21*J21)))</f>
        <v/>
      </c>
      <c r="L21" s="31" t="n"/>
      <c r="M21" s="28">
        <f>IF(A21="","",IF(OR(G21="",H21="",L21=""),"",IF(G21="Add",H21*L21,-H21*L21)))</f>
        <v/>
      </c>
      <c r="N21" s="31" t="n"/>
      <c r="O21" s="28">
        <f>IF(A21="","",IF(OR(N21="",K21=""),"",N21+K21))</f>
        <v/>
      </c>
      <c r="P21" s="15" t="n"/>
      <c r="Q21" s="16" t="n"/>
      <c r="R21" s="15" t="n"/>
      <c r="S21" s="30" t="n"/>
      <c r="T21" s="20">
        <f>IF(A21="","",IF(OR(R21="",K21="",N21=""),"Check required fields",IF(AND(OR(R21="Requested",R21="Under Review"),S21&lt;&gt;""),"Check status/date",IF(AND(OR(R21="Requested",R21="Under Review"),D21&lt;&gt;"",D21&lt;=TODAY()-Assumptions!$G$3),"Check aging request",IF(AND(R21="Approved",S21=""),"Check approval date",IF(AND(R21="Declined",S21=""),"Check decision date",""))))))</f>
        <v/>
      </c>
      <c r="U21" s="16" t="n"/>
    </row>
    <row r="22" ht="32" customHeight="1">
      <c r="A22" s="15" t="n"/>
      <c r="B22" s="16" t="n"/>
      <c r="C22" s="16" t="n"/>
      <c r="D22" s="30" t="n"/>
      <c r="E22" s="30" t="n"/>
      <c r="F22" s="16" t="n"/>
      <c r="G22" s="15" t="n"/>
      <c r="H22" s="18" t="n"/>
      <c r="I22" s="15" t="n"/>
      <c r="J22" s="31" t="n"/>
      <c r="K22" s="29">
        <f>IF(A22="","",IF(OR(G22="",H22="",J22=""),"",IF(G22="Add",H22*J22,-H22*J22)))</f>
        <v/>
      </c>
      <c r="L22" s="31" t="n"/>
      <c r="M22" s="29">
        <f>IF(A22="","",IF(OR(G22="",H22="",L22=""),"",IF(G22="Add",H22*L22,-H22*L22)))</f>
        <v/>
      </c>
      <c r="N22" s="31" t="n"/>
      <c r="O22" s="29">
        <f>IF(A22="","",IF(OR(N22="",K22=""),"",N22+K22))</f>
        <v/>
      </c>
      <c r="P22" s="15" t="n"/>
      <c r="Q22" s="16" t="n"/>
      <c r="R22" s="15" t="n"/>
      <c r="S22" s="30" t="n"/>
      <c r="T22" s="21">
        <f>IF(A22="","",IF(OR(R22="",K22="",N22=""),"Check required fields",IF(AND(OR(R22="Requested",R22="Under Review"),S22&lt;&gt;""),"Check status/date",IF(AND(OR(R22="Requested",R22="Under Review"),D22&lt;&gt;"",D22&lt;=TODAY()-Assumptions!$G$3),"Check aging request",IF(AND(R22="Approved",S22=""),"Check approval date",IF(AND(R22="Declined",S22=""),"Check decision date",""))))))</f>
        <v/>
      </c>
      <c r="U22" s="16" t="n"/>
    </row>
    <row r="23" ht="32" customHeight="1">
      <c r="A23" s="15" t="n"/>
      <c r="B23" s="16" t="n"/>
      <c r="C23" s="16" t="n"/>
      <c r="D23" s="30" t="n"/>
      <c r="E23" s="30" t="n"/>
      <c r="F23" s="16" t="n"/>
      <c r="G23" s="15" t="n"/>
      <c r="H23" s="18" t="n"/>
      <c r="I23" s="15" t="n"/>
      <c r="J23" s="31" t="n"/>
      <c r="K23" s="28">
        <f>IF(A23="","",IF(OR(G23="",H23="",J23=""),"",IF(G23="Add",H23*J23,-H23*J23)))</f>
        <v/>
      </c>
      <c r="L23" s="31" t="n"/>
      <c r="M23" s="28">
        <f>IF(A23="","",IF(OR(G23="",H23="",L23=""),"",IF(G23="Add",H23*L23,-H23*L23)))</f>
        <v/>
      </c>
      <c r="N23" s="31" t="n"/>
      <c r="O23" s="28">
        <f>IF(A23="","",IF(OR(N23="",K23=""),"",N23+K23))</f>
        <v/>
      </c>
      <c r="P23" s="15" t="n"/>
      <c r="Q23" s="16" t="n"/>
      <c r="R23" s="15" t="n"/>
      <c r="S23" s="30" t="n"/>
      <c r="T23" s="20">
        <f>IF(A23="","",IF(OR(R23="",K23="",N23=""),"Check required fields",IF(AND(OR(R23="Requested",R23="Under Review"),S23&lt;&gt;""),"Check status/date",IF(AND(OR(R23="Requested",R23="Under Review"),D23&lt;&gt;"",D23&lt;=TODAY()-Assumptions!$G$3),"Check aging request",IF(AND(R23="Approved",S23=""),"Check approval date",IF(AND(R23="Declined",S23=""),"Check decision date",""))))))</f>
        <v/>
      </c>
      <c r="U23" s="16" t="n"/>
    </row>
    <row r="24" ht="32" customHeight="1">
      <c r="A24" s="15" t="n"/>
      <c r="B24" s="16" t="n"/>
      <c r="C24" s="16" t="n"/>
      <c r="D24" s="30" t="n"/>
      <c r="E24" s="30" t="n"/>
      <c r="F24" s="16" t="n"/>
      <c r="G24" s="15" t="n"/>
      <c r="H24" s="18" t="n"/>
      <c r="I24" s="15" t="n"/>
      <c r="J24" s="31" t="n"/>
      <c r="K24" s="29">
        <f>IF(A24="","",IF(OR(G24="",H24="",J24=""),"",IF(G24="Add",H24*J24,-H24*J24)))</f>
        <v/>
      </c>
      <c r="L24" s="31" t="n"/>
      <c r="M24" s="29">
        <f>IF(A24="","",IF(OR(G24="",H24="",L24=""),"",IF(G24="Add",H24*L24,-H24*L24)))</f>
        <v/>
      </c>
      <c r="N24" s="31" t="n"/>
      <c r="O24" s="29">
        <f>IF(A24="","",IF(OR(N24="",K24=""),"",N24+K24))</f>
        <v/>
      </c>
      <c r="P24" s="15" t="n"/>
      <c r="Q24" s="16" t="n"/>
      <c r="R24" s="15" t="n"/>
      <c r="S24" s="30" t="n"/>
      <c r="T24" s="21">
        <f>IF(A24="","",IF(OR(R24="",K24="",N24=""),"Check required fields",IF(AND(OR(R24="Requested",R24="Under Review"),S24&lt;&gt;""),"Check status/date",IF(AND(OR(R24="Requested",R24="Under Review"),D24&lt;&gt;"",D24&lt;=TODAY()-Assumptions!$G$3),"Check aging request",IF(AND(R24="Approved",S24=""),"Check approval date",IF(AND(R24="Declined",S24=""),"Check decision date",""))))))</f>
        <v/>
      </c>
      <c r="U24" s="16" t="n"/>
    </row>
    <row r="25" ht="32" customHeight="1">
      <c r="A25" s="15" t="n"/>
      <c r="B25" s="16" t="n"/>
      <c r="C25" s="16" t="n"/>
      <c r="D25" s="30" t="n"/>
      <c r="E25" s="30" t="n"/>
      <c r="F25" s="16" t="n"/>
      <c r="G25" s="15" t="n"/>
      <c r="H25" s="18" t="n"/>
      <c r="I25" s="15" t="n"/>
      <c r="J25" s="31" t="n"/>
      <c r="K25" s="28">
        <f>IF(A25="","",IF(OR(G25="",H25="",J25=""),"",IF(G25="Add",H25*J25,-H25*J25)))</f>
        <v/>
      </c>
      <c r="L25" s="31" t="n"/>
      <c r="M25" s="28">
        <f>IF(A25="","",IF(OR(G25="",H25="",L25=""),"",IF(G25="Add",H25*L25,-H25*L25)))</f>
        <v/>
      </c>
      <c r="N25" s="31" t="n"/>
      <c r="O25" s="28">
        <f>IF(A25="","",IF(OR(N25="",K25=""),"",N25+K25))</f>
        <v/>
      </c>
      <c r="P25" s="15" t="n"/>
      <c r="Q25" s="16" t="n"/>
      <c r="R25" s="15" t="n"/>
      <c r="S25" s="30" t="n"/>
      <c r="T25" s="20">
        <f>IF(A25="","",IF(OR(R25="",K25="",N25=""),"Check required fields",IF(AND(OR(R25="Requested",R25="Under Review"),S25&lt;&gt;""),"Check status/date",IF(AND(OR(R25="Requested",R25="Under Review"),D25&lt;&gt;"",D25&lt;=TODAY()-Assumptions!$G$3),"Check aging request",IF(AND(R25="Approved",S25=""),"Check approval date",IF(AND(R25="Declined",S25=""),"Check decision date",""))))))</f>
        <v/>
      </c>
      <c r="U25" s="16" t="n"/>
    </row>
    <row r="26" ht="32" customHeight="1">
      <c r="A26" s="15" t="n"/>
      <c r="B26" s="16" t="n"/>
      <c r="C26" s="16" t="n"/>
      <c r="D26" s="30" t="n"/>
      <c r="E26" s="30" t="n"/>
      <c r="F26" s="16" t="n"/>
      <c r="G26" s="15" t="n"/>
      <c r="H26" s="18" t="n"/>
      <c r="I26" s="15" t="n"/>
      <c r="J26" s="31" t="n"/>
      <c r="K26" s="29">
        <f>IF(A26="","",IF(OR(G26="",H26="",J26=""),"",IF(G26="Add",H26*J26,-H26*J26)))</f>
        <v/>
      </c>
      <c r="L26" s="31" t="n"/>
      <c r="M26" s="29">
        <f>IF(A26="","",IF(OR(G26="",H26="",L26=""),"",IF(G26="Add",H26*L26,-H26*L26)))</f>
        <v/>
      </c>
      <c r="N26" s="31" t="n"/>
      <c r="O26" s="29">
        <f>IF(A26="","",IF(OR(N26="",K26=""),"",N26+K26))</f>
        <v/>
      </c>
      <c r="P26" s="15" t="n"/>
      <c r="Q26" s="16" t="n"/>
      <c r="R26" s="15" t="n"/>
      <c r="S26" s="30" t="n"/>
      <c r="T26" s="21">
        <f>IF(A26="","",IF(OR(R26="",K26="",N26=""),"Check required fields",IF(AND(OR(R26="Requested",R26="Under Review"),S26&lt;&gt;""),"Check status/date",IF(AND(OR(R26="Requested",R26="Under Review"),D26&lt;&gt;"",D26&lt;=TODAY()-Assumptions!$G$3),"Check aging request",IF(AND(R26="Approved",S26=""),"Check approval date",IF(AND(R26="Declined",S26=""),"Check decision date",""))))))</f>
        <v/>
      </c>
      <c r="U26" s="16" t="n"/>
    </row>
    <row r="27" ht="32" customHeight="1">
      <c r="A27" s="15" t="n"/>
      <c r="B27" s="16" t="n"/>
      <c r="C27" s="16" t="n"/>
      <c r="D27" s="30" t="n"/>
      <c r="E27" s="30" t="n"/>
      <c r="F27" s="16" t="n"/>
      <c r="G27" s="15" t="n"/>
      <c r="H27" s="18" t="n"/>
      <c r="I27" s="15" t="n"/>
      <c r="J27" s="31" t="n"/>
      <c r="K27" s="28">
        <f>IF(A27="","",IF(OR(G27="",H27="",J27=""),"",IF(G27="Add",H27*J27,-H27*J27)))</f>
        <v/>
      </c>
      <c r="L27" s="31" t="n"/>
      <c r="M27" s="28">
        <f>IF(A27="","",IF(OR(G27="",H27="",L27=""),"",IF(G27="Add",H27*L27,-H27*L27)))</f>
        <v/>
      </c>
      <c r="N27" s="31" t="n"/>
      <c r="O27" s="28">
        <f>IF(A27="","",IF(OR(N27="",K27=""),"",N27+K27))</f>
        <v/>
      </c>
      <c r="P27" s="15" t="n"/>
      <c r="Q27" s="16" t="n"/>
      <c r="R27" s="15" t="n"/>
      <c r="S27" s="30" t="n"/>
      <c r="T27" s="20">
        <f>IF(A27="","",IF(OR(R27="",K27="",N27=""),"Check required fields",IF(AND(OR(R27="Requested",R27="Under Review"),S27&lt;&gt;""),"Check status/date",IF(AND(OR(R27="Requested",R27="Under Review"),D27&lt;&gt;"",D27&lt;=TODAY()-Assumptions!$G$3),"Check aging request",IF(AND(R27="Approved",S27=""),"Check approval date",IF(AND(R27="Declined",S27=""),"Check decision date",""))))))</f>
        <v/>
      </c>
      <c r="U27" s="16" t="n"/>
    </row>
    <row r="28" ht="32" customHeight="1">
      <c r="A28" s="15" t="n"/>
      <c r="B28" s="16" t="n"/>
      <c r="C28" s="16" t="n"/>
      <c r="D28" s="30" t="n"/>
      <c r="E28" s="30" t="n"/>
      <c r="F28" s="16" t="n"/>
      <c r="G28" s="15" t="n"/>
      <c r="H28" s="18" t="n"/>
      <c r="I28" s="15" t="n"/>
      <c r="J28" s="31" t="n"/>
      <c r="K28" s="29">
        <f>IF(A28="","",IF(OR(G28="",H28="",J28=""),"",IF(G28="Add",H28*J28,-H28*J28)))</f>
        <v/>
      </c>
      <c r="L28" s="31" t="n"/>
      <c r="M28" s="29">
        <f>IF(A28="","",IF(OR(G28="",H28="",L28=""),"",IF(G28="Add",H28*L28,-H28*L28)))</f>
        <v/>
      </c>
      <c r="N28" s="31" t="n"/>
      <c r="O28" s="29">
        <f>IF(A28="","",IF(OR(N28="",K28=""),"",N28+K28))</f>
        <v/>
      </c>
      <c r="P28" s="15" t="n"/>
      <c r="Q28" s="16" t="n"/>
      <c r="R28" s="15" t="n"/>
      <c r="S28" s="30" t="n"/>
      <c r="T28" s="21">
        <f>IF(A28="","",IF(OR(R28="",K28="",N28=""),"Check required fields",IF(AND(OR(R28="Requested",R28="Under Review"),S28&lt;&gt;""),"Check status/date",IF(AND(OR(R28="Requested",R28="Under Review"),D28&lt;&gt;"",D28&lt;=TODAY()-Assumptions!$G$3),"Check aging request",IF(AND(R28="Approved",S28=""),"Check approval date",IF(AND(R28="Declined",S28=""),"Check decision date",""))))))</f>
        <v/>
      </c>
      <c r="U28" s="16" t="n"/>
    </row>
    <row r="29" ht="32" customHeight="1">
      <c r="A29" s="15" t="n"/>
      <c r="B29" s="16" t="n"/>
      <c r="C29" s="16" t="n"/>
      <c r="D29" s="30" t="n"/>
      <c r="E29" s="30" t="n"/>
      <c r="F29" s="16" t="n"/>
      <c r="G29" s="15" t="n"/>
      <c r="H29" s="18" t="n"/>
      <c r="I29" s="15" t="n"/>
      <c r="J29" s="31" t="n"/>
      <c r="K29" s="28">
        <f>IF(A29="","",IF(OR(G29="",H29="",J29=""),"",IF(G29="Add",H29*J29,-H29*J29)))</f>
        <v/>
      </c>
      <c r="L29" s="31" t="n"/>
      <c r="M29" s="28">
        <f>IF(A29="","",IF(OR(G29="",H29="",L29=""),"",IF(G29="Add",H29*L29,-H29*L29)))</f>
        <v/>
      </c>
      <c r="N29" s="31" t="n"/>
      <c r="O29" s="28">
        <f>IF(A29="","",IF(OR(N29="",K29=""),"",N29+K29))</f>
        <v/>
      </c>
      <c r="P29" s="15" t="n"/>
      <c r="Q29" s="16" t="n"/>
      <c r="R29" s="15" t="n"/>
      <c r="S29" s="30" t="n"/>
      <c r="T29" s="20">
        <f>IF(A29="","",IF(OR(R29="",K29="",N29=""),"Check required fields",IF(AND(OR(R29="Requested",R29="Under Review"),S29&lt;&gt;""),"Check status/date",IF(AND(OR(R29="Requested",R29="Under Review"),D29&lt;&gt;"",D29&lt;=TODAY()-Assumptions!$G$3),"Check aging request",IF(AND(R29="Approved",S29=""),"Check approval date",IF(AND(R29="Declined",S29=""),"Check decision date",""))))))</f>
        <v/>
      </c>
      <c r="U29" s="16" t="n"/>
    </row>
    <row r="30" ht="32" customHeight="1">
      <c r="A30" s="15" t="n"/>
      <c r="B30" s="16" t="n"/>
      <c r="C30" s="16" t="n"/>
      <c r="D30" s="30" t="n"/>
      <c r="E30" s="30" t="n"/>
      <c r="F30" s="16" t="n"/>
      <c r="G30" s="15" t="n"/>
      <c r="H30" s="18" t="n"/>
      <c r="I30" s="15" t="n"/>
      <c r="J30" s="31" t="n"/>
      <c r="K30" s="29">
        <f>IF(A30="","",IF(OR(G30="",H30="",J30=""),"",IF(G30="Add",H30*J30,-H30*J30)))</f>
        <v/>
      </c>
      <c r="L30" s="31" t="n"/>
      <c r="M30" s="29">
        <f>IF(A30="","",IF(OR(G30="",H30="",L30=""),"",IF(G30="Add",H30*L30,-H30*L30)))</f>
        <v/>
      </c>
      <c r="N30" s="31" t="n"/>
      <c r="O30" s="29">
        <f>IF(A30="","",IF(OR(N30="",K30=""),"",N30+K30))</f>
        <v/>
      </c>
      <c r="P30" s="15" t="n"/>
      <c r="Q30" s="16" t="n"/>
      <c r="R30" s="15" t="n"/>
      <c r="S30" s="30" t="n"/>
      <c r="T30" s="21">
        <f>IF(A30="","",IF(OR(R30="",K30="",N30=""),"Check required fields",IF(AND(OR(R30="Requested",R30="Under Review"),S30&lt;&gt;""),"Check status/date",IF(AND(OR(R30="Requested",R30="Under Review"),D30&lt;&gt;"",D30&lt;=TODAY()-Assumptions!$G$3),"Check aging request",IF(AND(R30="Approved",S30=""),"Check approval date",IF(AND(R30="Declined",S30=""),"Check decision date",""))))))</f>
        <v/>
      </c>
      <c r="U30" s="16" t="n"/>
    </row>
    <row r="31" ht="32" customHeight="1">
      <c r="A31" s="15" t="n"/>
      <c r="B31" s="16" t="n"/>
      <c r="C31" s="16" t="n"/>
      <c r="D31" s="30" t="n"/>
      <c r="E31" s="30" t="n"/>
      <c r="F31" s="16" t="n"/>
      <c r="G31" s="15" t="n"/>
      <c r="H31" s="18" t="n"/>
      <c r="I31" s="15" t="n"/>
      <c r="J31" s="31" t="n"/>
      <c r="K31" s="28">
        <f>IF(A31="","",IF(OR(G31="",H31="",J31=""),"",IF(G31="Add",H31*J31,-H31*J31)))</f>
        <v/>
      </c>
      <c r="L31" s="31" t="n"/>
      <c r="M31" s="28">
        <f>IF(A31="","",IF(OR(G31="",H31="",L31=""),"",IF(G31="Add",H31*L31,-H31*L31)))</f>
        <v/>
      </c>
      <c r="N31" s="31" t="n"/>
      <c r="O31" s="28">
        <f>IF(A31="","",IF(OR(N31="",K31=""),"",N31+K31))</f>
        <v/>
      </c>
      <c r="P31" s="15" t="n"/>
      <c r="Q31" s="16" t="n"/>
      <c r="R31" s="15" t="n"/>
      <c r="S31" s="30" t="n"/>
      <c r="T31" s="20">
        <f>IF(A31="","",IF(OR(R31="",K31="",N31=""),"Check required fields",IF(AND(OR(R31="Requested",R31="Under Review"),S31&lt;&gt;""),"Check status/date",IF(AND(OR(R31="Requested",R31="Under Review"),D31&lt;&gt;"",D31&lt;=TODAY()-Assumptions!$G$3),"Check aging request",IF(AND(R31="Approved",S31=""),"Check approval date",IF(AND(R31="Declined",S31=""),"Check decision date",""))))))</f>
        <v/>
      </c>
      <c r="U31" s="16" t="n"/>
    </row>
    <row r="32" ht="32" customHeight="1">
      <c r="A32" s="15" t="n"/>
      <c r="B32" s="16" t="n"/>
      <c r="C32" s="16" t="n"/>
      <c r="D32" s="30" t="n"/>
      <c r="E32" s="30" t="n"/>
      <c r="F32" s="16" t="n"/>
      <c r="G32" s="15" t="n"/>
      <c r="H32" s="18" t="n"/>
      <c r="I32" s="15" t="n"/>
      <c r="J32" s="31" t="n"/>
      <c r="K32" s="29">
        <f>IF(A32="","",IF(OR(G32="",H32="",J32=""),"",IF(G32="Add",H32*J32,-H32*J32)))</f>
        <v/>
      </c>
      <c r="L32" s="31" t="n"/>
      <c r="M32" s="29">
        <f>IF(A32="","",IF(OR(G32="",H32="",L32=""),"",IF(G32="Add",H32*L32,-H32*L32)))</f>
        <v/>
      </c>
      <c r="N32" s="31" t="n"/>
      <c r="O32" s="29">
        <f>IF(A32="","",IF(OR(N32="",K32=""),"",N32+K32))</f>
        <v/>
      </c>
      <c r="P32" s="15" t="n"/>
      <c r="Q32" s="16" t="n"/>
      <c r="R32" s="15" t="n"/>
      <c r="S32" s="30" t="n"/>
      <c r="T32" s="21">
        <f>IF(A32="","",IF(OR(R32="",K32="",N32=""),"Check required fields",IF(AND(OR(R32="Requested",R32="Under Review"),S32&lt;&gt;""),"Check status/date",IF(AND(OR(R32="Requested",R32="Under Review"),D32&lt;&gt;"",D32&lt;=TODAY()-Assumptions!$G$3),"Check aging request",IF(AND(R32="Approved",S32=""),"Check approval date",IF(AND(R32="Declined",S32=""),"Check decision date",""))))))</f>
        <v/>
      </c>
      <c r="U32" s="16" t="n"/>
    </row>
    <row r="33" ht="32" customHeight="1">
      <c r="A33" s="15" t="n"/>
      <c r="B33" s="16" t="n"/>
      <c r="C33" s="16" t="n"/>
      <c r="D33" s="30" t="n"/>
      <c r="E33" s="30" t="n"/>
      <c r="F33" s="16" t="n"/>
      <c r="G33" s="15" t="n"/>
      <c r="H33" s="18" t="n"/>
      <c r="I33" s="15" t="n"/>
      <c r="J33" s="31" t="n"/>
      <c r="K33" s="28">
        <f>IF(A33="","",IF(OR(G33="",H33="",J33=""),"",IF(G33="Add",H33*J33,-H33*J33)))</f>
        <v/>
      </c>
      <c r="L33" s="31" t="n"/>
      <c r="M33" s="28">
        <f>IF(A33="","",IF(OR(G33="",H33="",L33=""),"",IF(G33="Add",H33*L33,-H33*L33)))</f>
        <v/>
      </c>
      <c r="N33" s="31" t="n"/>
      <c r="O33" s="28">
        <f>IF(A33="","",IF(OR(N33="",K33=""),"",N33+K33))</f>
        <v/>
      </c>
      <c r="P33" s="15" t="n"/>
      <c r="Q33" s="16" t="n"/>
      <c r="R33" s="15" t="n"/>
      <c r="S33" s="30" t="n"/>
      <c r="T33" s="20">
        <f>IF(A33="","",IF(OR(R33="",K33="",N33=""),"Check required fields",IF(AND(OR(R33="Requested",R33="Under Review"),S33&lt;&gt;""),"Check status/date",IF(AND(OR(R33="Requested",R33="Under Review"),D33&lt;&gt;"",D33&lt;=TODAY()-Assumptions!$G$3),"Check aging request",IF(AND(R33="Approved",S33=""),"Check approval date",IF(AND(R33="Declined",S33=""),"Check decision date",""))))))</f>
        <v/>
      </c>
      <c r="U33" s="16" t="n"/>
    </row>
    <row r="34" ht="32" customHeight="1">
      <c r="A34" s="15" t="n"/>
      <c r="B34" s="16" t="n"/>
      <c r="C34" s="16" t="n"/>
      <c r="D34" s="30" t="n"/>
      <c r="E34" s="30" t="n"/>
      <c r="F34" s="16" t="n"/>
      <c r="G34" s="15" t="n"/>
      <c r="H34" s="18" t="n"/>
      <c r="I34" s="15" t="n"/>
      <c r="J34" s="31" t="n"/>
      <c r="K34" s="29">
        <f>IF(A34="","",IF(OR(G34="",H34="",J34=""),"",IF(G34="Add",H34*J34,-H34*J34)))</f>
        <v/>
      </c>
      <c r="L34" s="31" t="n"/>
      <c r="M34" s="29">
        <f>IF(A34="","",IF(OR(G34="",H34="",L34=""),"",IF(G34="Add",H34*L34,-H34*L34)))</f>
        <v/>
      </c>
      <c r="N34" s="31" t="n"/>
      <c r="O34" s="29">
        <f>IF(A34="","",IF(OR(N34="",K34=""),"",N34+K34))</f>
        <v/>
      </c>
      <c r="P34" s="15" t="n"/>
      <c r="Q34" s="16" t="n"/>
      <c r="R34" s="15" t="n"/>
      <c r="S34" s="30" t="n"/>
      <c r="T34" s="21">
        <f>IF(A34="","",IF(OR(R34="",K34="",N34=""),"Check required fields",IF(AND(OR(R34="Requested",R34="Under Review"),S34&lt;&gt;""),"Check status/date",IF(AND(OR(R34="Requested",R34="Under Review"),D34&lt;&gt;"",D34&lt;=TODAY()-Assumptions!$G$3),"Check aging request",IF(AND(R34="Approved",S34=""),"Check approval date",IF(AND(R34="Declined",S34=""),"Check decision date",""))))))</f>
        <v/>
      </c>
      <c r="U34" s="16" t="n"/>
    </row>
    <row r="35" ht="32" customHeight="1">
      <c r="A35" s="15" t="n"/>
      <c r="B35" s="16" t="n"/>
      <c r="C35" s="16" t="n"/>
      <c r="D35" s="30" t="n"/>
      <c r="E35" s="30" t="n"/>
      <c r="F35" s="16" t="n"/>
      <c r="G35" s="15" t="n"/>
      <c r="H35" s="18" t="n"/>
      <c r="I35" s="15" t="n"/>
      <c r="J35" s="31" t="n"/>
      <c r="K35" s="28">
        <f>IF(A35="","",IF(OR(G35="",H35="",J35=""),"",IF(G35="Add",H35*J35,-H35*J35)))</f>
        <v/>
      </c>
      <c r="L35" s="31" t="n"/>
      <c r="M35" s="28">
        <f>IF(A35="","",IF(OR(G35="",H35="",L35=""),"",IF(G35="Add",H35*L35,-H35*L35)))</f>
        <v/>
      </c>
      <c r="N35" s="31" t="n"/>
      <c r="O35" s="28">
        <f>IF(A35="","",IF(OR(N35="",K35=""),"",N35+K35))</f>
        <v/>
      </c>
      <c r="P35" s="15" t="n"/>
      <c r="Q35" s="16" t="n"/>
      <c r="R35" s="15" t="n"/>
      <c r="S35" s="30" t="n"/>
      <c r="T35" s="20">
        <f>IF(A35="","",IF(OR(R35="",K35="",N35=""),"Check required fields",IF(AND(OR(R35="Requested",R35="Under Review"),S35&lt;&gt;""),"Check status/date",IF(AND(OR(R35="Requested",R35="Under Review"),D35&lt;&gt;"",D35&lt;=TODAY()-Assumptions!$G$3),"Check aging request",IF(AND(R35="Approved",S35=""),"Check approval date",IF(AND(R35="Declined",S35=""),"Check decision date",""))))))</f>
        <v/>
      </c>
      <c r="U35" s="16" t="n"/>
    </row>
    <row r="36" ht="32" customHeight="1">
      <c r="A36" s="15" t="n"/>
      <c r="B36" s="16" t="n"/>
      <c r="C36" s="16" t="n"/>
      <c r="D36" s="30" t="n"/>
      <c r="E36" s="30" t="n"/>
      <c r="F36" s="16" t="n"/>
      <c r="G36" s="15" t="n"/>
      <c r="H36" s="18" t="n"/>
      <c r="I36" s="15" t="n"/>
      <c r="J36" s="31" t="n"/>
      <c r="K36" s="29">
        <f>IF(A36="","",IF(OR(G36="",H36="",J36=""),"",IF(G36="Add",H36*J36,-H36*J36)))</f>
        <v/>
      </c>
      <c r="L36" s="31" t="n"/>
      <c r="M36" s="29">
        <f>IF(A36="","",IF(OR(G36="",H36="",L36=""),"",IF(G36="Add",H36*L36,-H36*L36)))</f>
        <v/>
      </c>
      <c r="N36" s="31" t="n"/>
      <c r="O36" s="29">
        <f>IF(A36="","",IF(OR(N36="",K36=""),"",N36+K36))</f>
        <v/>
      </c>
      <c r="P36" s="15" t="n"/>
      <c r="Q36" s="16" t="n"/>
      <c r="R36" s="15" t="n"/>
      <c r="S36" s="30" t="n"/>
      <c r="T36" s="21">
        <f>IF(A36="","",IF(OR(R36="",K36="",N36=""),"Check required fields",IF(AND(OR(R36="Requested",R36="Under Review"),S36&lt;&gt;""),"Check status/date",IF(AND(OR(R36="Requested",R36="Under Review"),D36&lt;&gt;"",D36&lt;=TODAY()-Assumptions!$G$3),"Check aging request",IF(AND(R36="Approved",S36=""),"Check approval date",IF(AND(R36="Declined",S36=""),"Check decision date",""))))))</f>
        <v/>
      </c>
      <c r="U36" s="16" t="n"/>
    </row>
    <row r="37" ht="32" customHeight="1">
      <c r="A37" s="15" t="n"/>
      <c r="B37" s="16" t="n"/>
      <c r="C37" s="16" t="n"/>
      <c r="D37" s="30" t="n"/>
      <c r="E37" s="30" t="n"/>
      <c r="F37" s="16" t="n"/>
      <c r="G37" s="15" t="n"/>
      <c r="H37" s="18" t="n"/>
      <c r="I37" s="15" t="n"/>
      <c r="J37" s="31" t="n"/>
      <c r="K37" s="28">
        <f>IF(A37="","",IF(OR(G37="",H37="",J37=""),"",IF(G37="Add",H37*J37,-H37*J37)))</f>
        <v/>
      </c>
      <c r="L37" s="31" t="n"/>
      <c r="M37" s="28">
        <f>IF(A37="","",IF(OR(G37="",H37="",L37=""),"",IF(G37="Add",H37*L37,-H37*L37)))</f>
        <v/>
      </c>
      <c r="N37" s="31" t="n"/>
      <c r="O37" s="28">
        <f>IF(A37="","",IF(OR(N37="",K37=""),"",N37+K37))</f>
        <v/>
      </c>
      <c r="P37" s="15" t="n"/>
      <c r="Q37" s="16" t="n"/>
      <c r="R37" s="15" t="n"/>
      <c r="S37" s="30" t="n"/>
      <c r="T37" s="20">
        <f>IF(A37="","",IF(OR(R37="",K37="",N37=""),"Check required fields",IF(AND(OR(R37="Requested",R37="Under Review"),S37&lt;&gt;""),"Check status/date",IF(AND(OR(R37="Requested",R37="Under Review"),D37&lt;&gt;"",D37&lt;=TODAY()-Assumptions!$G$3),"Check aging request",IF(AND(R37="Approved",S37=""),"Check approval date",IF(AND(R37="Declined",S37=""),"Check decision date",""))))))</f>
        <v/>
      </c>
      <c r="U37" s="16" t="n"/>
    </row>
    <row r="38" ht="32" customHeight="1">
      <c r="A38" s="15" t="n"/>
      <c r="B38" s="16" t="n"/>
      <c r="C38" s="16" t="n"/>
      <c r="D38" s="30" t="n"/>
      <c r="E38" s="30" t="n"/>
      <c r="F38" s="16" t="n"/>
      <c r="G38" s="15" t="n"/>
      <c r="H38" s="18" t="n"/>
      <c r="I38" s="15" t="n"/>
      <c r="J38" s="31" t="n"/>
      <c r="K38" s="29">
        <f>IF(A38="","",IF(OR(G38="",H38="",J38=""),"",IF(G38="Add",H38*J38,-H38*J38)))</f>
        <v/>
      </c>
      <c r="L38" s="31" t="n"/>
      <c r="M38" s="29">
        <f>IF(A38="","",IF(OR(G38="",H38="",L38=""),"",IF(G38="Add",H38*L38,-H38*L38)))</f>
        <v/>
      </c>
      <c r="N38" s="31" t="n"/>
      <c r="O38" s="29">
        <f>IF(A38="","",IF(OR(N38="",K38=""),"",N38+K38))</f>
        <v/>
      </c>
      <c r="P38" s="15" t="n"/>
      <c r="Q38" s="16" t="n"/>
      <c r="R38" s="15" t="n"/>
      <c r="S38" s="30" t="n"/>
      <c r="T38" s="21">
        <f>IF(A38="","",IF(OR(R38="",K38="",N38=""),"Check required fields",IF(AND(OR(R38="Requested",R38="Under Review"),S38&lt;&gt;""),"Check status/date",IF(AND(OR(R38="Requested",R38="Under Review"),D38&lt;&gt;"",D38&lt;=TODAY()-Assumptions!$G$3),"Check aging request",IF(AND(R38="Approved",S38=""),"Check approval date",IF(AND(R38="Declined",S38=""),"Check decision date",""))))))</f>
        <v/>
      </c>
      <c r="U38" s="16" t="n"/>
    </row>
    <row r="39" ht="32" customHeight="1">
      <c r="A39" s="15" t="n"/>
      <c r="B39" s="16" t="n"/>
      <c r="C39" s="16" t="n"/>
      <c r="D39" s="30" t="n"/>
      <c r="E39" s="30" t="n"/>
      <c r="F39" s="16" t="n"/>
      <c r="G39" s="15" t="n"/>
      <c r="H39" s="18" t="n"/>
      <c r="I39" s="15" t="n"/>
      <c r="J39" s="31" t="n"/>
      <c r="K39" s="28">
        <f>IF(A39="","",IF(OR(G39="",H39="",J39=""),"",IF(G39="Add",H39*J39,-H39*J39)))</f>
        <v/>
      </c>
      <c r="L39" s="31" t="n"/>
      <c r="M39" s="28">
        <f>IF(A39="","",IF(OR(G39="",H39="",L39=""),"",IF(G39="Add",H39*L39,-H39*L39)))</f>
        <v/>
      </c>
      <c r="N39" s="31" t="n"/>
      <c r="O39" s="28">
        <f>IF(A39="","",IF(OR(N39="",K39=""),"",N39+K39))</f>
        <v/>
      </c>
      <c r="P39" s="15" t="n"/>
      <c r="Q39" s="16" t="n"/>
      <c r="R39" s="15" t="n"/>
      <c r="S39" s="30" t="n"/>
      <c r="T39" s="20">
        <f>IF(A39="","",IF(OR(R39="",K39="",N39=""),"Check required fields",IF(AND(OR(R39="Requested",R39="Under Review"),S39&lt;&gt;""),"Check status/date",IF(AND(OR(R39="Requested",R39="Under Review"),D39&lt;&gt;"",D39&lt;=TODAY()-Assumptions!$G$3),"Check aging request",IF(AND(R39="Approved",S39=""),"Check approval date",IF(AND(R39="Declined",S39=""),"Check decision date",""))))))</f>
        <v/>
      </c>
      <c r="U39" s="16" t="n"/>
    </row>
    <row r="40" ht="32" customHeight="1">
      <c r="A40" s="15" t="n"/>
      <c r="B40" s="16" t="n"/>
      <c r="C40" s="16" t="n"/>
      <c r="D40" s="30" t="n"/>
      <c r="E40" s="30" t="n"/>
      <c r="F40" s="16" t="n"/>
      <c r="G40" s="15" t="n"/>
      <c r="H40" s="18" t="n"/>
      <c r="I40" s="15" t="n"/>
      <c r="J40" s="31" t="n"/>
      <c r="K40" s="29">
        <f>IF(A40="","",IF(OR(G40="",H40="",J40=""),"",IF(G40="Add",H40*J40,-H40*J40)))</f>
        <v/>
      </c>
      <c r="L40" s="31" t="n"/>
      <c r="M40" s="29">
        <f>IF(A40="","",IF(OR(G40="",H40="",L40=""),"",IF(G40="Add",H40*L40,-H40*L40)))</f>
        <v/>
      </c>
      <c r="N40" s="31" t="n"/>
      <c r="O40" s="29">
        <f>IF(A40="","",IF(OR(N40="",K40=""),"",N40+K40))</f>
        <v/>
      </c>
      <c r="P40" s="15" t="n"/>
      <c r="Q40" s="16" t="n"/>
      <c r="R40" s="15" t="n"/>
      <c r="S40" s="30" t="n"/>
      <c r="T40" s="21">
        <f>IF(A40="","",IF(OR(R40="",K40="",N40=""),"Check required fields",IF(AND(OR(R40="Requested",R40="Under Review"),S40&lt;&gt;""),"Check status/date",IF(AND(OR(R40="Requested",R40="Under Review"),D40&lt;&gt;"",D40&lt;=TODAY()-Assumptions!$G$3),"Check aging request",IF(AND(R40="Approved",S40=""),"Check approval date",IF(AND(R40="Declined",S40=""),"Check decision date",""))))))</f>
        <v/>
      </c>
      <c r="U40" s="16" t="n"/>
    </row>
    <row r="41" ht="32" customHeight="1">
      <c r="A41" s="15" t="n"/>
      <c r="B41" s="16" t="n"/>
      <c r="C41" s="16" t="n"/>
      <c r="D41" s="30" t="n"/>
      <c r="E41" s="30" t="n"/>
      <c r="F41" s="16" t="n"/>
      <c r="G41" s="15" t="n"/>
      <c r="H41" s="18" t="n"/>
      <c r="I41" s="15" t="n"/>
      <c r="J41" s="31" t="n"/>
      <c r="K41" s="28">
        <f>IF(A41="","",IF(OR(G41="",H41="",J41=""),"",IF(G41="Add",H41*J41,-H41*J41)))</f>
        <v/>
      </c>
      <c r="L41" s="31" t="n"/>
      <c r="M41" s="28">
        <f>IF(A41="","",IF(OR(G41="",H41="",L41=""),"",IF(G41="Add",H41*L41,-H41*L41)))</f>
        <v/>
      </c>
      <c r="N41" s="31" t="n"/>
      <c r="O41" s="28">
        <f>IF(A41="","",IF(OR(N41="",K41=""),"",N41+K41))</f>
        <v/>
      </c>
      <c r="P41" s="15" t="n"/>
      <c r="Q41" s="16" t="n"/>
      <c r="R41" s="15" t="n"/>
      <c r="S41" s="30" t="n"/>
      <c r="T41" s="20">
        <f>IF(A41="","",IF(OR(R41="",K41="",N41=""),"Check required fields",IF(AND(OR(R41="Requested",R41="Under Review"),S41&lt;&gt;""),"Check status/date",IF(AND(OR(R41="Requested",R41="Under Review"),D41&lt;&gt;"",D41&lt;=TODAY()-Assumptions!$G$3),"Check aging request",IF(AND(R41="Approved",S41=""),"Check approval date",IF(AND(R41="Declined",S41=""),"Check decision date",""))))))</f>
        <v/>
      </c>
      <c r="U41" s="16" t="n"/>
    </row>
    <row r="42" ht="32" customHeight="1">
      <c r="A42" s="15" t="n"/>
      <c r="B42" s="16" t="n"/>
      <c r="C42" s="16" t="n"/>
      <c r="D42" s="30" t="n"/>
      <c r="E42" s="30" t="n"/>
      <c r="F42" s="16" t="n"/>
      <c r="G42" s="15" t="n"/>
      <c r="H42" s="18" t="n"/>
      <c r="I42" s="15" t="n"/>
      <c r="J42" s="31" t="n"/>
      <c r="K42" s="29">
        <f>IF(A42="","",IF(OR(G42="",H42="",J42=""),"",IF(G42="Add",H42*J42,-H42*J42)))</f>
        <v/>
      </c>
      <c r="L42" s="31" t="n"/>
      <c r="M42" s="29">
        <f>IF(A42="","",IF(OR(G42="",H42="",L42=""),"",IF(G42="Add",H42*L42,-H42*L42)))</f>
        <v/>
      </c>
      <c r="N42" s="31" t="n"/>
      <c r="O42" s="29">
        <f>IF(A42="","",IF(OR(N42="",K42=""),"",N42+K42))</f>
        <v/>
      </c>
      <c r="P42" s="15" t="n"/>
      <c r="Q42" s="16" t="n"/>
      <c r="R42" s="15" t="n"/>
      <c r="S42" s="30" t="n"/>
      <c r="T42" s="21">
        <f>IF(A42="","",IF(OR(R42="",K42="",N42=""),"Check required fields",IF(AND(OR(R42="Requested",R42="Under Review"),S42&lt;&gt;""),"Check status/date",IF(AND(OR(R42="Requested",R42="Under Review"),D42&lt;&gt;"",D42&lt;=TODAY()-Assumptions!$G$3),"Check aging request",IF(AND(R42="Approved",S42=""),"Check approval date",IF(AND(R42="Declined",S42=""),"Check decision date",""))))))</f>
        <v/>
      </c>
      <c r="U42" s="16" t="n"/>
    </row>
    <row r="43" ht="32" customHeight="1">
      <c r="A43" s="15" t="n"/>
      <c r="B43" s="16" t="n"/>
      <c r="C43" s="16" t="n"/>
      <c r="D43" s="30" t="n"/>
      <c r="E43" s="30" t="n"/>
      <c r="F43" s="16" t="n"/>
      <c r="G43" s="15" t="n"/>
      <c r="H43" s="18" t="n"/>
      <c r="I43" s="15" t="n"/>
      <c r="J43" s="31" t="n"/>
      <c r="K43" s="28">
        <f>IF(A43="","",IF(OR(G43="",H43="",J43=""),"",IF(G43="Add",H43*J43,-H43*J43)))</f>
        <v/>
      </c>
      <c r="L43" s="31" t="n"/>
      <c r="M43" s="28">
        <f>IF(A43="","",IF(OR(G43="",H43="",L43=""),"",IF(G43="Add",H43*L43,-H43*L43)))</f>
        <v/>
      </c>
      <c r="N43" s="31" t="n"/>
      <c r="O43" s="28">
        <f>IF(A43="","",IF(OR(N43="",K43=""),"",N43+K43))</f>
        <v/>
      </c>
      <c r="P43" s="15" t="n"/>
      <c r="Q43" s="16" t="n"/>
      <c r="R43" s="15" t="n"/>
      <c r="S43" s="30" t="n"/>
      <c r="T43" s="20">
        <f>IF(A43="","",IF(OR(R43="",K43="",N43=""),"Check required fields",IF(AND(OR(R43="Requested",R43="Under Review"),S43&lt;&gt;""),"Check status/date",IF(AND(OR(R43="Requested",R43="Under Review"),D43&lt;&gt;"",D43&lt;=TODAY()-Assumptions!$G$3),"Check aging request",IF(AND(R43="Approved",S43=""),"Check approval date",IF(AND(R43="Declined",S43=""),"Check decision date",""))))))</f>
        <v/>
      </c>
      <c r="U43" s="16" t="n"/>
    </row>
    <row r="44" ht="32" customHeight="1">
      <c r="A44" s="15" t="n"/>
      <c r="B44" s="16" t="n"/>
      <c r="C44" s="16" t="n"/>
      <c r="D44" s="30" t="n"/>
      <c r="E44" s="30" t="n"/>
      <c r="F44" s="16" t="n"/>
      <c r="G44" s="15" t="n"/>
      <c r="H44" s="18" t="n"/>
      <c r="I44" s="15" t="n"/>
      <c r="J44" s="31" t="n"/>
      <c r="K44" s="29">
        <f>IF(A44="","",IF(OR(G44="",H44="",J44=""),"",IF(G44="Add",H44*J44,-H44*J44)))</f>
        <v/>
      </c>
      <c r="L44" s="31" t="n"/>
      <c r="M44" s="29">
        <f>IF(A44="","",IF(OR(G44="",H44="",L44=""),"",IF(G44="Add",H44*L44,-H44*L44)))</f>
        <v/>
      </c>
      <c r="N44" s="31" t="n"/>
      <c r="O44" s="29">
        <f>IF(A44="","",IF(OR(N44="",K44=""),"",N44+K44))</f>
        <v/>
      </c>
      <c r="P44" s="15" t="n"/>
      <c r="Q44" s="16" t="n"/>
      <c r="R44" s="15" t="n"/>
      <c r="S44" s="30" t="n"/>
      <c r="T44" s="21">
        <f>IF(A44="","",IF(OR(R44="",K44="",N44=""),"Check required fields",IF(AND(OR(R44="Requested",R44="Under Review"),S44&lt;&gt;""),"Check status/date",IF(AND(OR(R44="Requested",R44="Under Review"),D44&lt;&gt;"",D44&lt;=TODAY()-Assumptions!$G$3),"Check aging request",IF(AND(R44="Approved",S44=""),"Check approval date",IF(AND(R44="Declined",S44=""),"Check decision date",""))))))</f>
        <v/>
      </c>
      <c r="U44" s="16" t="n"/>
    </row>
    <row r="45" ht="32" customHeight="1">
      <c r="A45" s="15" t="n"/>
      <c r="B45" s="16" t="n"/>
      <c r="C45" s="16" t="n"/>
      <c r="D45" s="30" t="n"/>
      <c r="E45" s="30" t="n"/>
      <c r="F45" s="16" t="n"/>
      <c r="G45" s="15" t="n"/>
      <c r="H45" s="18" t="n"/>
      <c r="I45" s="15" t="n"/>
      <c r="J45" s="31" t="n"/>
      <c r="K45" s="28">
        <f>IF(A45="","",IF(OR(G45="",H45="",J45=""),"",IF(G45="Add",H45*J45,-H45*J45)))</f>
        <v/>
      </c>
      <c r="L45" s="31" t="n"/>
      <c r="M45" s="28">
        <f>IF(A45="","",IF(OR(G45="",H45="",L45=""),"",IF(G45="Add",H45*L45,-H45*L45)))</f>
        <v/>
      </c>
      <c r="N45" s="31" t="n"/>
      <c r="O45" s="28">
        <f>IF(A45="","",IF(OR(N45="",K45=""),"",N45+K45))</f>
        <v/>
      </c>
      <c r="P45" s="15" t="n"/>
      <c r="Q45" s="16" t="n"/>
      <c r="R45" s="15" t="n"/>
      <c r="S45" s="30" t="n"/>
      <c r="T45" s="20">
        <f>IF(A45="","",IF(OR(R45="",K45="",N45=""),"Check required fields",IF(AND(OR(R45="Requested",R45="Under Review"),S45&lt;&gt;""),"Check status/date",IF(AND(OR(R45="Requested",R45="Under Review"),D45&lt;&gt;"",D45&lt;=TODAY()-Assumptions!$G$3),"Check aging request",IF(AND(R45="Approved",S45=""),"Check approval date",IF(AND(R45="Declined",S45=""),"Check decision date",""))))))</f>
        <v/>
      </c>
      <c r="U45" s="16" t="n"/>
    </row>
    <row r="46" ht="32" customHeight="1">
      <c r="A46" s="15" t="n"/>
      <c r="B46" s="16" t="n"/>
      <c r="C46" s="16" t="n"/>
      <c r="D46" s="30" t="n"/>
      <c r="E46" s="30" t="n"/>
      <c r="F46" s="16" t="n"/>
      <c r="G46" s="15" t="n"/>
      <c r="H46" s="18" t="n"/>
      <c r="I46" s="15" t="n"/>
      <c r="J46" s="31" t="n"/>
      <c r="K46" s="29">
        <f>IF(A46="","",IF(OR(G46="",H46="",J46=""),"",IF(G46="Add",H46*J46,-H46*J46)))</f>
        <v/>
      </c>
      <c r="L46" s="31" t="n"/>
      <c r="M46" s="29">
        <f>IF(A46="","",IF(OR(G46="",H46="",L46=""),"",IF(G46="Add",H46*L46,-H46*L46)))</f>
        <v/>
      </c>
      <c r="N46" s="31" t="n"/>
      <c r="O46" s="29">
        <f>IF(A46="","",IF(OR(N46="",K46=""),"",N46+K46))</f>
        <v/>
      </c>
      <c r="P46" s="15" t="n"/>
      <c r="Q46" s="16" t="n"/>
      <c r="R46" s="15" t="n"/>
      <c r="S46" s="30" t="n"/>
      <c r="T46" s="21">
        <f>IF(A46="","",IF(OR(R46="",K46="",N46=""),"Check required fields",IF(AND(OR(R46="Requested",R46="Under Review"),S46&lt;&gt;""),"Check status/date",IF(AND(OR(R46="Requested",R46="Under Review"),D46&lt;&gt;"",D46&lt;=TODAY()-Assumptions!$G$3),"Check aging request",IF(AND(R46="Approved",S46=""),"Check approval date",IF(AND(R46="Declined",S46=""),"Check decision date",""))))))</f>
        <v/>
      </c>
      <c r="U46" s="16" t="n"/>
    </row>
    <row r="47" ht="32" customHeight="1">
      <c r="A47" s="15" t="n"/>
      <c r="B47" s="16" t="n"/>
      <c r="C47" s="16" t="n"/>
      <c r="D47" s="30" t="n"/>
      <c r="E47" s="30" t="n"/>
      <c r="F47" s="16" t="n"/>
      <c r="G47" s="15" t="n"/>
      <c r="H47" s="18" t="n"/>
      <c r="I47" s="15" t="n"/>
      <c r="J47" s="31" t="n"/>
      <c r="K47" s="28">
        <f>IF(A47="","",IF(OR(G47="",H47="",J47=""),"",IF(G47="Add",H47*J47,-H47*J47)))</f>
        <v/>
      </c>
      <c r="L47" s="31" t="n"/>
      <c r="M47" s="28">
        <f>IF(A47="","",IF(OR(G47="",H47="",L47=""),"",IF(G47="Add",H47*L47,-H47*L47)))</f>
        <v/>
      </c>
      <c r="N47" s="31" t="n"/>
      <c r="O47" s="28">
        <f>IF(A47="","",IF(OR(N47="",K47=""),"",N47+K47))</f>
        <v/>
      </c>
      <c r="P47" s="15" t="n"/>
      <c r="Q47" s="16" t="n"/>
      <c r="R47" s="15" t="n"/>
      <c r="S47" s="30" t="n"/>
      <c r="T47" s="20">
        <f>IF(A47="","",IF(OR(R47="",K47="",N47=""),"Check required fields",IF(AND(OR(R47="Requested",R47="Under Review"),S47&lt;&gt;""),"Check status/date",IF(AND(OR(R47="Requested",R47="Under Review"),D47&lt;&gt;"",D47&lt;=TODAY()-Assumptions!$G$3),"Check aging request",IF(AND(R47="Approved",S47=""),"Check approval date",IF(AND(R47="Declined",S47=""),"Check decision date",""))))))</f>
        <v/>
      </c>
      <c r="U47" s="16" t="n"/>
    </row>
    <row r="48" ht="32" customHeight="1">
      <c r="A48" s="15" t="n"/>
      <c r="B48" s="16" t="n"/>
      <c r="C48" s="16" t="n"/>
      <c r="D48" s="30" t="n"/>
      <c r="E48" s="30" t="n"/>
      <c r="F48" s="16" t="n"/>
      <c r="G48" s="15" t="n"/>
      <c r="H48" s="18" t="n"/>
      <c r="I48" s="15" t="n"/>
      <c r="J48" s="31" t="n"/>
      <c r="K48" s="29">
        <f>IF(A48="","",IF(OR(G48="",H48="",J48=""),"",IF(G48="Add",H48*J48,-H48*J48)))</f>
        <v/>
      </c>
      <c r="L48" s="31" t="n"/>
      <c r="M48" s="29">
        <f>IF(A48="","",IF(OR(G48="",H48="",L48=""),"",IF(G48="Add",H48*L48,-H48*L48)))</f>
        <v/>
      </c>
      <c r="N48" s="31" t="n"/>
      <c r="O48" s="29">
        <f>IF(A48="","",IF(OR(N48="",K48=""),"",N48+K48))</f>
        <v/>
      </c>
      <c r="P48" s="15" t="n"/>
      <c r="Q48" s="16" t="n"/>
      <c r="R48" s="15" t="n"/>
      <c r="S48" s="30" t="n"/>
      <c r="T48" s="21">
        <f>IF(A48="","",IF(OR(R48="",K48="",N48=""),"Check required fields",IF(AND(OR(R48="Requested",R48="Under Review"),S48&lt;&gt;""),"Check status/date",IF(AND(OR(R48="Requested",R48="Under Review"),D48&lt;&gt;"",D48&lt;=TODAY()-Assumptions!$G$3),"Check aging request",IF(AND(R48="Approved",S48=""),"Check approval date",IF(AND(R48="Declined",S48=""),"Check decision date",""))))))</f>
        <v/>
      </c>
      <c r="U48" s="16" t="n"/>
    </row>
    <row r="49" ht="32" customHeight="1">
      <c r="A49" s="15" t="n"/>
      <c r="B49" s="16" t="n"/>
      <c r="C49" s="16" t="n"/>
      <c r="D49" s="30" t="n"/>
      <c r="E49" s="30" t="n"/>
      <c r="F49" s="16" t="n"/>
      <c r="G49" s="15" t="n"/>
      <c r="H49" s="18" t="n"/>
      <c r="I49" s="15" t="n"/>
      <c r="J49" s="31" t="n"/>
      <c r="K49" s="28">
        <f>IF(A49="","",IF(OR(G49="",H49="",J49=""),"",IF(G49="Add",H49*J49,-H49*J49)))</f>
        <v/>
      </c>
      <c r="L49" s="31" t="n"/>
      <c r="M49" s="28">
        <f>IF(A49="","",IF(OR(G49="",H49="",L49=""),"",IF(G49="Add",H49*L49,-H49*L49)))</f>
        <v/>
      </c>
      <c r="N49" s="31" t="n"/>
      <c r="O49" s="28">
        <f>IF(A49="","",IF(OR(N49="",K49=""),"",N49+K49))</f>
        <v/>
      </c>
      <c r="P49" s="15" t="n"/>
      <c r="Q49" s="16" t="n"/>
      <c r="R49" s="15" t="n"/>
      <c r="S49" s="30" t="n"/>
      <c r="T49" s="20">
        <f>IF(A49="","",IF(OR(R49="",K49="",N49=""),"Check required fields",IF(AND(OR(R49="Requested",R49="Under Review"),S49&lt;&gt;""),"Check status/date",IF(AND(OR(R49="Requested",R49="Under Review"),D49&lt;&gt;"",D49&lt;=TODAY()-Assumptions!$G$3),"Check aging request",IF(AND(R49="Approved",S49=""),"Check approval date",IF(AND(R49="Declined",S49=""),"Check decision date",""))))))</f>
        <v/>
      </c>
      <c r="U49" s="16" t="n"/>
    </row>
    <row r="50" ht="32" customHeight="1">
      <c r="A50" s="15" t="n"/>
      <c r="B50" s="16" t="n"/>
      <c r="C50" s="16" t="n"/>
      <c r="D50" s="30" t="n"/>
      <c r="E50" s="30" t="n"/>
      <c r="F50" s="16" t="n"/>
      <c r="G50" s="15" t="n"/>
      <c r="H50" s="18" t="n"/>
      <c r="I50" s="15" t="n"/>
      <c r="J50" s="31" t="n"/>
      <c r="K50" s="29">
        <f>IF(A50="","",IF(OR(G50="",H50="",J50=""),"",IF(G50="Add",H50*J50,-H50*J50)))</f>
        <v/>
      </c>
      <c r="L50" s="31" t="n"/>
      <c r="M50" s="29">
        <f>IF(A50="","",IF(OR(G50="",H50="",L50=""),"",IF(G50="Add",H50*L50,-H50*L50)))</f>
        <v/>
      </c>
      <c r="N50" s="31" t="n"/>
      <c r="O50" s="29">
        <f>IF(A50="","",IF(OR(N50="",K50=""),"",N50+K50))</f>
        <v/>
      </c>
      <c r="P50" s="15" t="n"/>
      <c r="Q50" s="16" t="n"/>
      <c r="R50" s="15" t="n"/>
      <c r="S50" s="30" t="n"/>
      <c r="T50" s="21">
        <f>IF(A50="","",IF(OR(R50="",K50="",N50=""),"Check required fields",IF(AND(OR(R50="Requested",R50="Under Review"),S50&lt;&gt;""),"Check status/date",IF(AND(OR(R50="Requested",R50="Under Review"),D50&lt;&gt;"",D50&lt;=TODAY()-Assumptions!$G$3),"Check aging request",IF(AND(R50="Approved",S50=""),"Check approval date",IF(AND(R50="Declined",S50=""),"Check decision date",""))))))</f>
        <v/>
      </c>
      <c r="U50" s="16" t="n"/>
    </row>
    <row r="51" ht="32" customHeight="1">
      <c r="A51" s="15" t="n"/>
      <c r="B51" s="16" t="n"/>
      <c r="C51" s="16" t="n"/>
      <c r="D51" s="30" t="n"/>
      <c r="E51" s="30" t="n"/>
      <c r="F51" s="16" t="n"/>
      <c r="G51" s="15" t="n"/>
      <c r="H51" s="18" t="n"/>
      <c r="I51" s="15" t="n"/>
      <c r="J51" s="31" t="n"/>
      <c r="K51" s="28">
        <f>IF(A51="","",IF(OR(G51="",H51="",J51=""),"",IF(G51="Add",H51*J51,-H51*J51)))</f>
        <v/>
      </c>
      <c r="L51" s="31" t="n"/>
      <c r="M51" s="28">
        <f>IF(A51="","",IF(OR(G51="",H51="",L51=""),"",IF(G51="Add",H51*L51,-H51*L51)))</f>
        <v/>
      </c>
      <c r="N51" s="31" t="n"/>
      <c r="O51" s="28">
        <f>IF(A51="","",IF(OR(N51="",K51=""),"",N51+K51))</f>
        <v/>
      </c>
      <c r="P51" s="15" t="n"/>
      <c r="Q51" s="16" t="n"/>
      <c r="R51" s="15" t="n"/>
      <c r="S51" s="30" t="n"/>
      <c r="T51" s="20">
        <f>IF(A51="","",IF(OR(R51="",K51="",N51=""),"Check required fields",IF(AND(OR(R51="Requested",R51="Under Review"),S51&lt;&gt;""),"Check status/date",IF(AND(OR(R51="Requested",R51="Under Review"),D51&lt;&gt;"",D51&lt;=TODAY()-Assumptions!$G$3),"Check aging request",IF(AND(R51="Approved",S51=""),"Check approval date",IF(AND(R51="Declined",S51=""),"Check decision date",""))))))</f>
        <v/>
      </c>
      <c r="U51" s="16" t="n"/>
    </row>
    <row r="52" ht="32" customHeight="1">
      <c r="A52" s="15" t="n"/>
      <c r="B52" s="16" t="n"/>
      <c r="C52" s="16" t="n"/>
      <c r="D52" s="30" t="n"/>
      <c r="E52" s="30" t="n"/>
      <c r="F52" s="16" t="n"/>
      <c r="G52" s="15" t="n"/>
      <c r="H52" s="18" t="n"/>
      <c r="I52" s="15" t="n"/>
      <c r="J52" s="31" t="n"/>
      <c r="K52" s="29">
        <f>IF(A52="","",IF(OR(G52="",H52="",J52=""),"",IF(G52="Add",H52*J52,-H52*J52)))</f>
        <v/>
      </c>
      <c r="L52" s="31" t="n"/>
      <c r="M52" s="29">
        <f>IF(A52="","",IF(OR(G52="",H52="",L52=""),"",IF(G52="Add",H52*L52,-H52*L52)))</f>
        <v/>
      </c>
      <c r="N52" s="31" t="n"/>
      <c r="O52" s="29">
        <f>IF(A52="","",IF(OR(N52="",K52=""),"",N52+K52))</f>
        <v/>
      </c>
      <c r="P52" s="15" t="n"/>
      <c r="Q52" s="16" t="n"/>
      <c r="R52" s="15" t="n"/>
      <c r="S52" s="30" t="n"/>
      <c r="T52" s="21">
        <f>IF(A52="","",IF(OR(R52="",K52="",N52=""),"Check required fields",IF(AND(OR(R52="Requested",R52="Under Review"),S52&lt;&gt;""),"Check status/date",IF(AND(OR(R52="Requested",R52="Under Review"),D52&lt;&gt;"",D52&lt;=TODAY()-Assumptions!$G$3),"Check aging request",IF(AND(R52="Approved",S52=""),"Check approval date",IF(AND(R52="Declined",S52=""),"Check decision date",""))))))</f>
        <v/>
      </c>
      <c r="U52" s="16" t="n"/>
    </row>
    <row r="53" ht="32" customHeight="1">
      <c r="A53" s="15" t="n"/>
      <c r="B53" s="16" t="n"/>
      <c r="C53" s="16" t="n"/>
      <c r="D53" s="30" t="n"/>
      <c r="E53" s="30" t="n"/>
      <c r="F53" s="16" t="n"/>
      <c r="G53" s="15" t="n"/>
      <c r="H53" s="18" t="n"/>
      <c r="I53" s="15" t="n"/>
      <c r="J53" s="31" t="n"/>
      <c r="K53" s="28">
        <f>IF(A53="","",IF(OR(G53="",H53="",J53=""),"",IF(G53="Add",H53*J53,-H53*J53)))</f>
        <v/>
      </c>
      <c r="L53" s="31" t="n"/>
      <c r="M53" s="28">
        <f>IF(A53="","",IF(OR(G53="",H53="",L53=""),"",IF(G53="Add",H53*L53,-H53*L53)))</f>
        <v/>
      </c>
      <c r="N53" s="31" t="n"/>
      <c r="O53" s="28">
        <f>IF(A53="","",IF(OR(N53="",K53=""),"",N53+K53))</f>
        <v/>
      </c>
      <c r="P53" s="15" t="n"/>
      <c r="Q53" s="16" t="n"/>
      <c r="R53" s="15" t="n"/>
      <c r="S53" s="30" t="n"/>
      <c r="T53" s="20">
        <f>IF(A53="","",IF(OR(R53="",K53="",N53=""),"Check required fields",IF(AND(OR(R53="Requested",R53="Under Review"),S53&lt;&gt;""),"Check status/date",IF(AND(OR(R53="Requested",R53="Under Review"),D53&lt;&gt;"",D53&lt;=TODAY()-Assumptions!$G$3),"Check aging request",IF(AND(R53="Approved",S53=""),"Check approval date",IF(AND(R53="Declined",S53=""),"Check decision date",""))))))</f>
        <v/>
      </c>
      <c r="U53" s="16" t="n"/>
    </row>
    <row r="54" ht="32" customHeight="1">
      <c r="A54" s="15" t="n"/>
      <c r="B54" s="16" t="n"/>
      <c r="C54" s="16" t="n"/>
      <c r="D54" s="30" t="n"/>
      <c r="E54" s="30" t="n"/>
      <c r="F54" s="16" t="n"/>
      <c r="G54" s="15" t="n"/>
      <c r="H54" s="18" t="n"/>
      <c r="I54" s="15" t="n"/>
      <c r="J54" s="31" t="n"/>
      <c r="K54" s="29">
        <f>IF(A54="","",IF(OR(G54="",H54="",J54=""),"",IF(G54="Add",H54*J54,-H54*J54)))</f>
        <v/>
      </c>
      <c r="L54" s="31" t="n"/>
      <c r="M54" s="29">
        <f>IF(A54="","",IF(OR(G54="",H54="",L54=""),"",IF(G54="Add",H54*L54,-H54*L54)))</f>
        <v/>
      </c>
      <c r="N54" s="31" t="n"/>
      <c r="O54" s="29">
        <f>IF(A54="","",IF(OR(N54="",K54=""),"",N54+K54))</f>
        <v/>
      </c>
      <c r="P54" s="15" t="n"/>
      <c r="Q54" s="16" t="n"/>
      <c r="R54" s="15" t="n"/>
      <c r="S54" s="30" t="n"/>
      <c r="T54" s="21">
        <f>IF(A54="","",IF(OR(R54="",K54="",N54=""),"Check required fields",IF(AND(OR(R54="Requested",R54="Under Review"),S54&lt;&gt;""),"Check status/date",IF(AND(OR(R54="Requested",R54="Under Review"),D54&lt;&gt;"",D54&lt;=TODAY()-Assumptions!$G$3),"Check aging request",IF(AND(R54="Approved",S54=""),"Check approval date",IF(AND(R54="Declined",S54=""),"Check decision date",""))))))</f>
        <v/>
      </c>
      <c r="U54" s="16" t="n"/>
    </row>
    <row r="55" ht="32" customHeight="1">
      <c r="A55" s="15" t="n"/>
      <c r="B55" s="16" t="n"/>
      <c r="C55" s="16" t="n"/>
      <c r="D55" s="30" t="n"/>
      <c r="E55" s="30" t="n"/>
      <c r="F55" s="16" t="n"/>
      <c r="G55" s="15" t="n"/>
      <c r="H55" s="18" t="n"/>
      <c r="I55" s="15" t="n"/>
      <c r="J55" s="31" t="n"/>
      <c r="K55" s="28">
        <f>IF(A55="","",IF(OR(G55="",H55="",J55=""),"",IF(G55="Add",H55*J55,-H55*J55)))</f>
        <v/>
      </c>
      <c r="L55" s="31" t="n"/>
      <c r="M55" s="28">
        <f>IF(A55="","",IF(OR(G55="",H55="",L55=""),"",IF(G55="Add",H55*L55,-H55*L55)))</f>
        <v/>
      </c>
      <c r="N55" s="31" t="n"/>
      <c r="O55" s="28">
        <f>IF(A55="","",IF(OR(N55="",K55=""),"",N55+K55))</f>
        <v/>
      </c>
      <c r="P55" s="15" t="n"/>
      <c r="Q55" s="16" t="n"/>
      <c r="R55" s="15" t="n"/>
      <c r="S55" s="30" t="n"/>
      <c r="T55" s="20">
        <f>IF(A55="","",IF(OR(R55="",K55="",N55=""),"Check required fields",IF(AND(OR(R55="Requested",R55="Under Review"),S55&lt;&gt;""),"Check status/date",IF(AND(OR(R55="Requested",R55="Under Review"),D55&lt;&gt;"",D55&lt;=TODAY()-Assumptions!$G$3),"Check aging request",IF(AND(R55="Approved",S55=""),"Check approval date",IF(AND(R55="Declined",S55=""),"Check decision date",""))))))</f>
        <v/>
      </c>
      <c r="U55" s="16" t="n"/>
    </row>
    <row r="56" ht="32" customHeight="1">
      <c r="A56" s="15" t="n"/>
      <c r="B56" s="16" t="n"/>
      <c r="C56" s="16" t="n"/>
      <c r="D56" s="30" t="n"/>
      <c r="E56" s="30" t="n"/>
      <c r="F56" s="16" t="n"/>
      <c r="G56" s="15" t="n"/>
      <c r="H56" s="18" t="n"/>
      <c r="I56" s="15" t="n"/>
      <c r="J56" s="31" t="n"/>
      <c r="K56" s="29">
        <f>IF(A56="","",IF(OR(G56="",H56="",J56=""),"",IF(G56="Add",H56*J56,-H56*J56)))</f>
        <v/>
      </c>
      <c r="L56" s="31" t="n"/>
      <c r="M56" s="29">
        <f>IF(A56="","",IF(OR(G56="",H56="",L56=""),"",IF(G56="Add",H56*L56,-H56*L56)))</f>
        <v/>
      </c>
      <c r="N56" s="31" t="n"/>
      <c r="O56" s="29">
        <f>IF(A56="","",IF(OR(N56="",K56=""),"",N56+K56))</f>
        <v/>
      </c>
      <c r="P56" s="15" t="n"/>
      <c r="Q56" s="16" t="n"/>
      <c r="R56" s="15" t="n"/>
      <c r="S56" s="30" t="n"/>
      <c r="T56" s="21">
        <f>IF(A56="","",IF(OR(R56="",K56="",N56=""),"Check required fields",IF(AND(OR(R56="Requested",R56="Under Review"),S56&lt;&gt;""),"Check status/date",IF(AND(OR(R56="Requested",R56="Under Review"),D56&lt;&gt;"",D56&lt;=TODAY()-Assumptions!$G$3),"Check aging request",IF(AND(R56="Approved",S56=""),"Check approval date",IF(AND(R56="Declined",S56=""),"Check decision date",""))))))</f>
        <v/>
      </c>
      <c r="U56" s="16" t="n"/>
    </row>
    <row r="57" ht="32" customHeight="1">
      <c r="A57" s="15" t="n"/>
      <c r="B57" s="16" t="n"/>
      <c r="C57" s="16" t="n"/>
      <c r="D57" s="30" t="n"/>
      <c r="E57" s="30" t="n"/>
      <c r="F57" s="16" t="n"/>
      <c r="G57" s="15" t="n"/>
      <c r="H57" s="18" t="n"/>
      <c r="I57" s="15" t="n"/>
      <c r="J57" s="31" t="n"/>
      <c r="K57" s="28">
        <f>IF(A57="","",IF(OR(G57="",H57="",J57=""),"",IF(G57="Add",H57*J57,-H57*J57)))</f>
        <v/>
      </c>
      <c r="L57" s="31" t="n"/>
      <c r="M57" s="28">
        <f>IF(A57="","",IF(OR(G57="",H57="",L57=""),"",IF(G57="Add",H57*L57,-H57*L57)))</f>
        <v/>
      </c>
      <c r="N57" s="31" t="n"/>
      <c r="O57" s="28">
        <f>IF(A57="","",IF(OR(N57="",K57=""),"",N57+K57))</f>
        <v/>
      </c>
      <c r="P57" s="15" t="n"/>
      <c r="Q57" s="16" t="n"/>
      <c r="R57" s="15" t="n"/>
      <c r="S57" s="30" t="n"/>
      <c r="T57" s="20">
        <f>IF(A57="","",IF(OR(R57="",K57="",N57=""),"Check required fields",IF(AND(OR(R57="Requested",R57="Under Review"),S57&lt;&gt;""),"Check status/date",IF(AND(OR(R57="Requested",R57="Under Review"),D57&lt;&gt;"",D57&lt;=TODAY()-Assumptions!$G$3),"Check aging request",IF(AND(R57="Approved",S57=""),"Check approval date",IF(AND(R57="Declined",S57=""),"Check decision date",""))))))</f>
        <v/>
      </c>
      <c r="U57" s="16" t="n"/>
    </row>
    <row r="58" ht="32" customHeight="1">
      <c r="A58" s="15" t="n"/>
      <c r="B58" s="16" t="n"/>
      <c r="C58" s="16" t="n"/>
      <c r="D58" s="30" t="n"/>
      <c r="E58" s="30" t="n"/>
      <c r="F58" s="16" t="n"/>
      <c r="G58" s="15" t="n"/>
      <c r="H58" s="18" t="n"/>
      <c r="I58" s="15" t="n"/>
      <c r="J58" s="31" t="n"/>
      <c r="K58" s="29">
        <f>IF(A58="","",IF(OR(G58="",H58="",J58=""),"",IF(G58="Add",H58*J58,-H58*J58)))</f>
        <v/>
      </c>
      <c r="L58" s="31" t="n"/>
      <c r="M58" s="29">
        <f>IF(A58="","",IF(OR(G58="",H58="",L58=""),"",IF(G58="Add",H58*L58,-H58*L58)))</f>
        <v/>
      </c>
      <c r="N58" s="31" t="n"/>
      <c r="O58" s="29">
        <f>IF(A58="","",IF(OR(N58="",K58=""),"",N58+K58))</f>
        <v/>
      </c>
      <c r="P58" s="15" t="n"/>
      <c r="Q58" s="16" t="n"/>
      <c r="R58" s="15" t="n"/>
      <c r="S58" s="30" t="n"/>
      <c r="T58" s="21">
        <f>IF(A58="","",IF(OR(R58="",K58="",N58=""),"Check required fields",IF(AND(OR(R58="Requested",R58="Under Review"),S58&lt;&gt;""),"Check status/date",IF(AND(OR(R58="Requested",R58="Under Review"),D58&lt;&gt;"",D58&lt;=TODAY()-Assumptions!$G$3),"Check aging request",IF(AND(R58="Approved",S58=""),"Check approval date",IF(AND(R58="Declined",S58=""),"Check decision date",""))))))</f>
        <v/>
      </c>
      <c r="U58" s="16" t="n"/>
    </row>
    <row r="59" ht="32" customHeight="1">
      <c r="A59" s="15" t="n"/>
      <c r="B59" s="16" t="n"/>
      <c r="C59" s="16" t="n"/>
      <c r="D59" s="30" t="n"/>
      <c r="E59" s="30" t="n"/>
      <c r="F59" s="16" t="n"/>
      <c r="G59" s="15" t="n"/>
      <c r="H59" s="18" t="n"/>
      <c r="I59" s="15" t="n"/>
      <c r="J59" s="31" t="n"/>
      <c r="K59" s="28">
        <f>IF(A59="","",IF(OR(G59="",H59="",J59=""),"",IF(G59="Add",H59*J59,-H59*J59)))</f>
        <v/>
      </c>
      <c r="L59" s="31" t="n"/>
      <c r="M59" s="28">
        <f>IF(A59="","",IF(OR(G59="",H59="",L59=""),"",IF(G59="Add",H59*L59,-H59*L59)))</f>
        <v/>
      </c>
      <c r="N59" s="31" t="n"/>
      <c r="O59" s="28">
        <f>IF(A59="","",IF(OR(N59="",K59=""),"",N59+K59))</f>
        <v/>
      </c>
      <c r="P59" s="15" t="n"/>
      <c r="Q59" s="16" t="n"/>
      <c r="R59" s="15" t="n"/>
      <c r="S59" s="30" t="n"/>
      <c r="T59" s="20">
        <f>IF(A59="","",IF(OR(R59="",K59="",N59=""),"Check required fields",IF(AND(OR(R59="Requested",R59="Under Review"),S59&lt;&gt;""),"Check status/date",IF(AND(OR(R59="Requested",R59="Under Review"),D59&lt;&gt;"",D59&lt;=TODAY()-Assumptions!$G$3),"Check aging request",IF(AND(R59="Approved",S59=""),"Check approval date",IF(AND(R59="Declined",S59=""),"Check decision date",""))))))</f>
        <v/>
      </c>
      <c r="U59" s="16" t="n"/>
    </row>
    <row r="60" ht="32" customHeight="1">
      <c r="A60" s="15" t="n"/>
      <c r="B60" s="16" t="n"/>
      <c r="C60" s="16" t="n"/>
      <c r="D60" s="30" t="n"/>
      <c r="E60" s="30" t="n"/>
      <c r="F60" s="16" t="n"/>
      <c r="G60" s="15" t="n"/>
      <c r="H60" s="18" t="n"/>
      <c r="I60" s="15" t="n"/>
      <c r="J60" s="31" t="n"/>
      <c r="K60" s="29">
        <f>IF(A60="","",IF(OR(G60="",H60="",J60=""),"",IF(G60="Add",H60*J60,-H60*J60)))</f>
        <v/>
      </c>
      <c r="L60" s="31" t="n"/>
      <c r="M60" s="29">
        <f>IF(A60="","",IF(OR(G60="",H60="",L60=""),"",IF(G60="Add",H60*L60,-H60*L60)))</f>
        <v/>
      </c>
      <c r="N60" s="31" t="n"/>
      <c r="O60" s="29">
        <f>IF(A60="","",IF(OR(N60="",K60=""),"",N60+K60))</f>
        <v/>
      </c>
      <c r="P60" s="15" t="n"/>
      <c r="Q60" s="16" t="n"/>
      <c r="R60" s="15" t="n"/>
      <c r="S60" s="30" t="n"/>
      <c r="T60" s="21">
        <f>IF(A60="","",IF(OR(R60="",K60="",N60=""),"Check required fields",IF(AND(OR(R60="Requested",R60="Under Review"),S60&lt;&gt;""),"Check status/date",IF(AND(OR(R60="Requested",R60="Under Review"),D60&lt;&gt;"",D60&lt;=TODAY()-Assumptions!$G$3),"Check aging request",IF(AND(R60="Approved",S60=""),"Check approval date",IF(AND(R60="Declined",S60=""),"Check decision date",""))))))</f>
        <v/>
      </c>
      <c r="U60" s="16" t="n"/>
    </row>
    <row r="61" ht="32" customHeight="1">
      <c r="A61" s="15" t="n"/>
      <c r="B61" s="16" t="n"/>
      <c r="C61" s="16" t="n"/>
      <c r="D61" s="30" t="n"/>
      <c r="E61" s="30" t="n"/>
      <c r="F61" s="16" t="n"/>
      <c r="G61" s="15" t="n"/>
      <c r="H61" s="18" t="n"/>
      <c r="I61" s="15" t="n"/>
      <c r="J61" s="31" t="n"/>
      <c r="K61" s="28">
        <f>IF(A61="","",IF(OR(G61="",H61="",J61=""),"",IF(G61="Add",H61*J61,-H61*J61)))</f>
        <v/>
      </c>
      <c r="L61" s="31" t="n"/>
      <c r="M61" s="28">
        <f>IF(A61="","",IF(OR(G61="",H61="",L61=""),"",IF(G61="Add",H61*L61,-H61*L61)))</f>
        <v/>
      </c>
      <c r="N61" s="31" t="n"/>
      <c r="O61" s="28">
        <f>IF(A61="","",IF(OR(N61="",K61=""),"",N61+K61))</f>
        <v/>
      </c>
      <c r="P61" s="15" t="n"/>
      <c r="Q61" s="16" t="n"/>
      <c r="R61" s="15" t="n"/>
      <c r="S61" s="30" t="n"/>
      <c r="T61" s="20">
        <f>IF(A61="","",IF(OR(R61="",K61="",N61=""),"Check required fields",IF(AND(OR(R61="Requested",R61="Under Review"),S61&lt;&gt;""),"Check status/date",IF(AND(OR(R61="Requested",R61="Under Review"),D61&lt;&gt;"",D61&lt;=TODAY()-Assumptions!$G$3),"Check aging request",IF(AND(R61="Approved",S61=""),"Check approval date",IF(AND(R61="Declined",S61=""),"Check decision date",""))))))</f>
        <v/>
      </c>
      <c r="U61" s="16" t="n"/>
    </row>
    <row r="62" ht="32" customHeight="1">
      <c r="A62" s="15" t="n"/>
      <c r="B62" s="16" t="n"/>
      <c r="C62" s="16" t="n"/>
      <c r="D62" s="30" t="n"/>
      <c r="E62" s="30" t="n"/>
      <c r="F62" s="16" t="n"/>
      <c r="G62" s="15" t="n"/>
      <c r="H62" s="18" t="n"/>
      <c r="I62" s="15" t="n"/>
      <c r="J62" s="31" t="n"/>
      <c r="K62" s="29">
        <f>IF(A62="","",IF(OR(G62="",H62="",J62=""),"",IF(G62="Add",H62*J62,-H62*J62)))</f>
        <v/>
      </c>
      <c r="L62" s="31" t="n"/>
      <c r="M62" s="29">
        <f>IF(A62="","",IF(OR(G62="",H62="",L62=""),"",IF(G62="Add",H62*L62,-H62*L62)))</f>
        <v/>
      </c>
      <c r="N62" s="31" t="n"/>
      <c r="O62" s="29">
        <f>IF(A62="","",IF(OR(N62="",K62=""),"",N62+K62))</f>
        <v/>
      </c>
      <c r="P62" s="15" t="n"/>
      <c r="Q62" s="16" t="n"/>
      <c r="R62" s="15" t="n"/>
      <c r="S62" s="30" t="n"/>
      <c r="T62" s="21">
        <f>IF(A62="","",IF(OR(R62="",K62="",N62=""),"Check required fields",IF(AND(OR(R62="Requested",R62="Under Review"),S62&lt;&gt;""),"Check status/date",IF(AND(OR(R62="Requested",R62="Under Review"),D62&lt;&gt;"",D62&lt;=TODAY()-Assumptions!$G$3),"Check aging request",IF(AND(R62="Approved",S62=""),"Check approval date",IF(AND(R62="Declined",S62=""),"Check decision date",""))))))</f>
        <v/>
      </c>
      <c r="U62" s="16" t="n"/>
    </row>
    <row r="63" ht="32" customHeight="1">
      <c r="A63" s="15" t="n"/>
      <c r="B63" s="16" t="n"/>
      <c r="C63" s="16" t="n"/>
      <c r="D63" s="30" t="n"/>
      <c r="E63" s="30" t="n"/>
      <c r="F63" s="16" t="n"/>
      <c r="G63" s="15" t="n"/>
      <c r="H63" s="18" t="n"/>
      <c r="I63" s="15" t="n"/>
      <c r="J63" s="31" t="n"/>
      <c r="K63" s="28">
        <f>IF(A63="","",IF(OR(G63="",H63="",J63=""),"",IF(G63="Add",H63*J63,-H63*J63)))</f>
        <v/>
      </c>
      <c r="L63" s="31" t="n"/>
      <c r="M63" s="28">
        <f>IF(A63="","",IF(OR(G63="",H63="",L63=""),"",IF(G63="Add",H63*L63,-H63*L63)))</f>
        <v/>
      </c>
      <c r="N63" s="31" t="n"/>
      <c r="O63" s="28">
        <f>IF(A63="","",IF(OR(N63="",K63=""),"",N63+K63))</f>
        <v/>
      </c>
      <c r="P63" s="15" t="n"/>
      <c r="Q63" s="16" t="n"/>
      <c r="R63" s="15" t="n"/>
      <c r="S63" s="30" t="n"/>
      <c r="T63" s="20">
        <f>IF(A63="","",IF(OR(R63="",K63="",N63=""),"Check required fields",IF(AND(OR(R63="Requested",R63="Under Review"),S63&lt;&gt;""),"Check status/date",IF(AND(OR(R63="Requested",R63="Under Review"),D63&lt;&gt;"",D63&lt;=TODAY()-Assumptions!$G$3),"Check aging request",IF(AND(R63="Approved",S63=""),"Check approval date",IF(AND(R63="Declined",S63=""),"Check decision date",""))))))</f>
        <v/>
      </c>
      <c r="U63" s="16" t="n"/>
    </row>
    <row r="64" ht="32" customHeight="1">
      <c r="A64" s="15" t="n"/>
      <c r="B64" s="16" t="n"/>
      <c r="C64" s="16" t="n"/>
      <c r="D64" s="30" t="n"/>
      <c r="E64" s="30" t="n"/>
      <c r="F64" s="16" t="n"/>
      <c r="G64" s="15" t="n"/>
      <c r="H64" s="18" t="n"/>
      <c r="I64" s="15" t="n"/>
      <c r="J64" s="31" t="n"/>
      <c r="K64" s="29">
        <f>IF(A64="","",IF(OR(G64="",H64="",J64=""),"",IF(G64="Add",H64*J64,-H64*J64)))</f>
        <v/>
      </c>
      <c r="L64" s="31" t="n"/>
      <c r="M64" s="29">
        <f>IF(A64="","",IF(OR(G64="",H64="",L64=""),"",IF(G64="Add",H64*L64,-H64*L64)))</f>
        <v/>
      </c>
      <c r="N64" s="31" t="n"/>
      <c r="O64" s="29">
        <f>IF(A64="","",IF(OR(N64="",K64=""),"",N64+K64))</f>
        <v/>
      </c>
      <c r="P64" s="15" t="n"/>
      <c r="Q64" s="16" t="n"/>
      <c r="R64" s="15" t="n"/>
      <c r="S64" s="30" t="n"/>
      <c r="T64" s="21">
        <f>IF(A64="","",IF(OR(R64="",K64="",N64=""),"Check required fields",IF(AND(OR(R64="Requested",R64="Under Review"),S64&lt;&gt;""),"Check status/date",IF(AND(OR(R64="Requested",R64="Under Review"),D64&lt;&gt;"",D64&lt;=TODAY()-Assumptions!$G$3),"Check aging request",IF(AND(R64="Approved",S64=""),"Check approval date",IF(AND(R64="Declined",S64=""),"Check decision date",""))))))</f>
        <v/>
      </c>
      <c r="U64" s="16" t="n"/>
    </row>
    <row r="65" ht="32" customHeight="1">
      <c r="A65" s="15" t="n"/>
      <c r="B65" s="16" t="n"/>
      <c r="C65" s="16" t="n"/>
      <c r="D65" s="30" t="n"/>
      <c r="E65" s="30" t="n"/>
      <c r="F65" s="16" t="n"/>
      <c r="G65" s="15" t="n"/>
      <c r="H65" s="18" t="n"/>
      <c r="I65" s="15" t="n"/>
      <c r="J65" s="31" t="n"/>
      <c r="K65" s="28">
        <f>IF(A65="","",IF(OR(G65="",H65="",J65=""),"",IF(G65="Add",H65*J65,-H65*J65)))</f>
        <v/>
      </c>
      <c r="L65" s="31" t="n"/>
      <c r="M65" s="28">
        <f>IF(A65="","",IF(OR(G65="",H65="",L65=""),"",IF(G65="Add",H65*L65,-H65*L65)))</f>
        <v/>
      </c>
      <c r="N65" s="31" t="n"/>
      <c r="O65" s="28">
        <f>IF(A65="","",IF(OR(N65="",K65=""),"",N65+K65))</f>
        <v/>
      </c>
      <c r="P65" s="15" t="n"/>
      <c r="Q65" s="16" t="n"/>
      <c r="R65" s="15" t="n"/>
      <c r="S65" s="30" t="n"/>
      <c r="T65" s="20">
        <f>IF(A65="","",IF(OR(R65="",K65="",N65=""),"Check required fields",IF(AND(OR(R65="Requested",R65="Under Review"),S65&lt;&gt;""),"Check status/date",IF(AND(OR(R65="Requested",R65="Under Review"),D65&lt;&gt;"",D65&lt;=TODAY()-Assumptions!$G$3),"Check aging request",IF(AND(R65="Approved",S65=""),"Check approval date",IF(AND(R65="Declined",S65=""),"Check decision date",""))))))</f>
        <v/>
      </c>
      <c r="U65" s="16" t="n"/>
    </row>
    <row r="66" ht="32" customHeight="1">
      <c r="A66" s="15" t="n"/>
      <c r="B66" s="16" t="n"/>
      <c r="C66" s="16" t="n"/>
      <c r="D66" s="30" t="n"/>
      <c r="E66" s="30" t="n"/>
      <c r="F66" s="16" t="n"/>
      <c r="G66" s="15" t="n"/>
      <c r="H66" s="18" t="n"/>
      <c r="I66" s="15" t="n"/>
      <c r="J66" s="31" t="n"/>
      <c r="K66" s="29">
        <f>IF(A66="","",IF(OR(G66="",H66="",J66=""),"",IF(G66="Add",H66*J66,-H66*J66)))</f>
        <v/>
      </c>
      <c r="L66" s="31" t="n"/>
      <c r="M66" s="29">
        <f>IF(A66="","",IF(OR(G66="",H66="",L66=""),"",IF(G66="Add",H66*L66,-H66*L66)))</f>
        <v/>
      </c>
      <c r="N66" s="31" t="n"/>
      <c r="O66" s="29">
        <f>IF(A66="","",IF(OR(N66="",K66=""),"",N66+K66))</f>
        <v/>
      </c>
      <c r="P66" s="15" t="n"/>
      <c r="Q66" s="16" t="n"/>
      <c r="R66" s="15" t="n"/>
      <c r="S66" s="30" t="n"/>
      <c r="T66" s="21">
        <f>IF(A66="","",IF(OR(R66="",K66="",N66=""),"Check required fields",IF(AND(OR(R66="Requested",R66="Under Review"),S66&lt;&gt;""),"Check status/date",IF(AND(OR(R66="Requested",R66="Under Review"),D66&lt;&gt;"",D66&lt;=TODAY()-Assumptions!$G$3),"Check aging request",IF(AND(R66="Approved",S66=""),"Check approval date",IF(AND(R66="Declined",S66=""),"Check decision date",""))))))</f>
        <v/>
      </c>
      <c r="U66" s="16" t="n"/>
    </row>
    <row r="67" ht="32" customHeight="1">
      <c r="A67" s="15" t="n"/>
      <c r="B67" s="16" t="n"/>
      <c r="C67" s="16" t="n"/>
      <c r="D67" s="30" t="n"/>
      <c r="E67" s="30" t="n"/>
      <c r="F67" s="16" t="n"/>
      <c r="G67" s="15" t="n"/>
      <c r="H67" s="18" t="n"/>
      <c r="I67" s="15" t="n"/>
      <c r="J67" s="31" t="n"/>
      <c r="K67" s="28">
        <f>IF(A67="","",IF(OR(G67="",H67="",J67=""),"",IF(G67="Add",H67*J67,-H67*J67)))</f>
        <v/>
      </c>
      <c r="L67" s="31" t="n"/>
      <c r="M67" s="28">
        <f>IF(A67="","",IF(OR(G67="",H67="",L67=""),"",IF(G67="Add",H67*L67,-H67*L67)))</f>
        <v/>
      </c>
      <c r="N67" s="31" t="n"/>
      <c r="O67" s="28">
        <f>IF(A67="","",IF(OR(N67="",K67=""),"",N67+K67))</f>
        <v/>
      </c>
      <c r="P67" s="15" t="n"/>
      <c r="Q67" s="16" t="n"/>
      <c r="R67" s="15" t="n"/>
      <c r="S67" s="30" t="n"/>
      <c r="T67" s="20">
        <f>IF(A67="","",IF(OR(R67="",K67="",N67=""),"Check required fields",IF(AND(OR(R67="Requested",R67="Under Review"),S67&lt;&gt;""),"Check status/date",IF(AND(OR(R67="Requested",R67="Under Review"),D67&lt;&gt;"",D67&lt;=TODAY()-Assumptions!$G$3),"Check aging request",IF(AND(R67="Approved",S67=""),"Check approval date",IF(AND(R67="Declined",S67=""),"Check decision date",""))))))</f>
        <v/>
      </c>
      <c r="U67" s="16" t="n"/>
    </row>
    <row r="68" ht="32" customHeight="1">
      <c r="A68" s="15" t="n"/>
      <c r="B68" s="16" t="n"/>
      <c r="C68" s="16" t="n"/>
      <c r="D68" s="30" t="n"/>
      <c r="E68" s="30" t="n"/>
      <c r="F68" s="16" t="n"/>
      <c r="G68" s="15" t="n"/>
      <c r="H68" s="18" t="n"/>
      <c r="I68" s="15" t="n"/>
      <c r="J68" s="31" t="n"/>
      <c r="K68" s="29">
        <f>IF(A68="","",IF(OR(G68="",H68="",J68=""),"",IF(G68="Add",H68*J68,-H68*J68)))</f>
        <v/>
      </c>
      <c r="L68" s="31" t="n"/>
      <c r="M68" s="29">
        <f>IF(A68="","",IF(OR(G68="",H68="",L68=""),"",IF(G68="Add",H68*L68,-H68*L68)))</f>
        <v/>
      </c>
      <c r="N68" s="31" t="n"/>
      <c r="O68" s="29">
        <f>IF(A68="","",IF(OR(N68="",K68=""),"",N68+K68))</f>
        <v/>
      </c>
      <c r="P68" s="15" t="n"/>
      <c r="Q68" s="16" t="n"/>
      <c r="R68" s="15" t="n"/>
      <c r="S68" s="30" t="n"/>
      <c r="T68" s="21">
        <f>IF(A68="","",IF(OR(R68="",K68="",N68=""),"Check required fields",IF(AND(OR(R68="Requested",R68="Under Review"),S68&lt;&gt;""),"Check status/date",IF(AND(OR(R68="Requested",R68="Under Review"),D68&lt;&gt;"",D68&lt;=TODAY()-Assumptions!$G$3),"Check aging request",IF(AND(R68="Approved",S68=""),"Check approval date",IF(AND(R68="Declined",S68=""),"Check decision date",""))))))</f>
        <v/>
      </c>
      <c r="U68" s="16" t="n"/>
    </row>
    <row r="69" ht="32" customHeight="1">
      <c r="A69" s="15" t="n"/>
      <c r="B69" s="16" t="n"/>
      <c r="C69" s="16" t="n"/>
      <c r="D69" s="30" t="n"/>
      <c r="E69" s="30" t="n"/>
      <c r="F69" s="16" t="n"/>
      <c r="G69" s="15" t="n"/>
      <c r="H69" s="18" t="n"/>
      <c r="I69" s="15" t="n"/>
      <c r="J69" s="31" t="n"/>
      <c r="K69" s="28">
        <f>IF(A69="","",IF(OR(G69="",H69="",J69=""),"",IF(G69="Add",H69*J69,-H69*J69)))</f>
        <v/>
      </c>
      <c r="L69" s="31" t="n"/>
      <c r="M69" s="28">
        <f>IF(A69="","",IF(OR(G69="",H69="",L69=""),"",IF(G69="Add",H69*L69,-H69*L69)))</f>
        <v/>
      </c>
      <c r="N69" s="31" t="n"/>
      <c r="O69" s="28">
        <f>IF(A69="","",IF(OR(N69="",K69=""),"",N69+K69))</f>
        <v/>
      </c>
      <c r="P69" s="15" t="n"/>
      <c r="Q69" s="16" t="n"/>
      <c r="R69" s="15" t="n"/>
      <c r="S69" s="30" t="n"/>
      <c r="T69" s="20">
        <f>IF(A69="","",IF(OR(R69="",K69="",N69=""),"Check required fields",IF(AND(OR(R69="Requested",R69="Under Review"),S69&lt;&gt;""),"Check status/date",IF(AND(OR(R69="Requested",R69="Under Review"),D69&lt;&gt;"",D69&lt;=TODAY()-Assumptions!$G$3),"Check aging request",IF(AND(R69="Approved",S69=""),"Check approval date",IF(AND(R69="Declined",S69=""),"Check decision date",""))))))</f>
        <v/>
      </c>
      <c r="U69" s="16" t="n"/>
    </row>
    <row r="70" ht="32" customHeight="1">
      <c r="A70" s="15" t="n"/>
      <c r="B70" s="16" t="n"/>
      <c r="C70" s="16" t="n"/>
      <c r="D70" s="30" t="n"/>
      <c r="E70" s="30" t="n"/>
      <c r="F70" s="16" t="n"/>
      <c r="G70" s="15" t="n"/>
      <c r="H70" s="18" t="n"/>
      <c r="I70" s="15" t="n"/>
      <c r="J70" s="31" t="n"/>
      <c r="K70" s="29">
        <f>IF(A70="","",IF(OR(G70="",H70="",J70=""),"",IF(G70="Add",H70*J70,-H70*J70)))</f>
        <v/>
      </c>
      <c r="L70" s="31" t="n"/>
      <c r="M70" s="29">
        <f>IF(A70="","",IF(OR(G70="",H70="",L70=""),"",IF(G70="Add",H70*L70,-H70*L70)))</f>
        <v/>
      </c>
      <c r="N70" s="31" t="n"/>
      <c r="O70" s="29">
        <f>IF(A70="","",IF(OR(N70="",K70=""),"",N70+K70))</f>
        <v/>
      </c>
      <c r="P70" s="15" t="n"/>
      <c r="Q70" s="16" t="n"/>
      <c r="R70" s="15" t="n"/>
      <c r="S70" s="30" t="n"/>
      <c r="T70" s="21">
        <f>IF(A70="","",IF(OR(R70="",K70="",N70=""),"Check required fields",IF(AND(OR(R70="Requested",R70="Under Review"),S70&lt;&gt;""),"Check status/date",IF(AND(OR(R70="Requested",R70="Under Review"),D70&lt;&gt;"",D70&lt;=TODAY()-Assumptions!$G$3),"Check aging request",IF(AND(R70="Approved",S70=""),"Check approval date",IF(AND(R70="Declined",S70=""),"Check decision date",""))))))</f>
        <v/>
      </c>
      <c r="U70" s="16" t="n"/>
    </row>
    <row r="71" ht="32" customHeight="1">
      <c r="A71" s="15" t="n"/>
      <c r="B71" s="16" t="n"/>
      <c r="C71" s="16" t="n"/>
      <c r="D71" s="30" t="n"/>
      <c r="E71" s="30" t="n"/>
      <c r="F71" s="16" t="n"/>
      <c r="G71" s="15" t="n"/>
      <c r="H71" s="18" t="n"/>
      <c r="I71" s="15" t="n"/>
      <c r="J71" s="31" t="n"/>
      <c r="K71" s="28">
        <f>IF(A71="","",IF(OR(G71="",H71="",J71=""),"",IF(G71="Add",H71*J71,-H71*J71)))</f>
        <v/>
      </c>
      <c r="L71" s="31" t="n"/>
      <c r="M71" s="28">
        <f>IF(A71="","",IF(OR(G71="",H71="",L71=""),"",IF(G71="Add",H71*L71,-H71*L71)))</f>
        <v/>
      </c>
      <c r="N71" s="31" t="n"/>
      <c r="O71" s="28">
        <f>IF(A71="","",IF(OR(N71="",K71=""),"",N71+K71))</f>
        <v/>
      </c>
      <c r="P71" s="15" t="n"/>
      <c r="Q71" s="16" t="n"/>
      <c r="R71" s="15" t="n"/>
      <c r="S71" s="30" t="n"/>
      <c r="T71" s="20">
        <f>IF(A71="","",IF(OR(R71="",K71="",N71=""),"Check required fields",IF(AND(OR(R71="Requested",R71="Under Review"),S71&lt;&gt;""),"Check status/date",IF(AND(OR(R71="Requested",R71="Under Review"),D71&lt;&gt;"",D71&lt;=TODAY()-Assumptions!$G$3),"Check aging request",IF(AND(R71="Approved",S71=""),"Check approval date",IF(AND(R71="Declined",S71=""),"Check decision date",""))))))</f>
        <v/>
      </c>
      <c r="U71" s="16" t="n"/>
    </row>
    <row r="72" ht="32" customHeight="1">
      <c r="A72" s="15" t="n"/>
      <c r="B72" s="16" t="n"/>
      <c r="C72" s="16" t="n"/>
      <c r="D72" s="30" t="n"/>
      <c r="E72" s="30" t="n"/>
      <c r="F72" s="16" t="n"/>
      <c r="G72" s="15" t="n"/>
      <c r="H72" s="18" t="n"/>
      <c r="I72" s="15" t="n"/>
      <c r="J72" s="31" t="n"/>
      <c r="K72" s="29">
        <f>IF(A72="","",IF(OR(G72="",H72="",J72=""),"",IF(G72="Add",H72*J72,-H72*J72)))</f>
        <v/>
      </c>
      <c r="L72" s="31" t="n"/>
      <c r="M72" s="29">
        <f>IF(A72="","",IF(OR(G72="",H72="",L72=""),"",IF(G72="Add",H72*L72,-H72*L72)))</f>
        <v/>
      </c>
      <c r="N72" s="31" t="n"/>
      <c r="O72" s="29">
        <f>IF(A72="","",IF(OR(N72="",K72=""),"",N72+K72))</f>
        <v/>
      </c>
      <c r="P72" s="15" t="n"/>
      <c r="Q72" s="16" t="n"/>
      <c r="R72" s="15" t="n"/>
      <c r="S72" s="30" t="n"/>
      <c r="T72" s="21">
        <f>IF(A72="","",IF(OR(R72="",K72="",N72=""),"Check required fields",IF(AND(OR(R72="Requested",R72="Under Review"),S72&lt;&gt;""),"Check status/date",IF(AND(OR(R72="Requested",R72="Under Review"),D72&lt;&gt;"",D72&lt;=TODAY()-Assumptions!$G$3),"Check aging request",IF(AND(R72="Approved",S72=""),"Check approval date",IF(AND(R72="Declined",S72=""),"Check decision date",""))))))</f>
        <v/>
      </c>
      <c r="U72" s="16" t="n"/>
    </row>
    <row r="73" ht="32" customHeight="1">
      <c r="A73" s="15" t="n"/>
      <c r="B73" s="16" t="n"/>
      <c r="C73" s="16" t="n"/>
      <c r="D73" s="30" t="n"/>
      <c r="E73" s="30" t="n"/>
      <c r="F73" s="16" t="n"/>
      <c r="G73" s="15" t="n"/>
      <c r="H73" s="18" t="n"/>
      <c r="I73" s="15" t="n"/>
      <c r="J73" s="31" t="n"/>
      <c r="K73" s="28">
        <f>IF(A73="","",IF(OR(G73="",H73="",J73=""),"",IF(G73="Add",H73*J73,-H73*J73)))</f>
        <v/>
      </c>
      <c r="L73" s="31" t="n"/>
      <c r="M73" s="28">
        <f>IF(A73="","",IF(OR(G73="",H73="",L73=""),"",IF(G73="Add",H73*L73,-H73*L73)))</f>
        <v/>
      </c>
      <c r="N73" s="31" t="n"/>
      <c r="O73" s="28">
        <f>IF(A73="","",IF(OR(N73="",K73=""),"",N73+K73))</f>
        <v/>
      </c>
      <c r="P73" s="15" t="n"/>
      <c r="Q73" s="16" t="n"/>
      <c r="R73" s="15" t="n"/>
      <c r="S73" s="30" t="n"/>
      <c r="T73" s="20">
        <f>IF(A73="","",IF(OR(R73="",K73="",N73=""),"Check required fields",IF(AND(OR(R73="Requested",R73="Under Review"),S73&lt;&gt;""),"Check status/date",IF(AND(OR(R73="Requested",R73="Under Review"),D73&lt;&gt;"",D73&lt;=TODAY()-Assumptions!$G$3),"Check aging request",IF(AND(R73="Approved",S73=""),"Check approval date",IF(AND(R73="Declined",S73=""),"Check decision date",""))))))</f>
        <v/>
      </c>
      <c r="U73" s="16" t="n"/>
    </row>
    <row r="74" ht="32" customHeight="1">
      <c r="A74" s="15" t="n"/>
      <c r="B74" s="16" t="n"/>
      <c r="C74" s="16" t="n"/>
      <c r="D74" s="30" t="n"/>
      <c r="E74" s="30" t="n"/>
      <c r="F74" s="16" t="n"/>
      <c r="G74" s="15" t="n"/>
      <c r="H74" s="18" t="n"/>
      <c r="I74" s="15" t="n"/>
      <c r="J74" s="31" t="n"/>
      <c r="K74" s="29">
        <f>IF(A74="","",IF(OR(G74="",H74="",J74=""),"",IF(G74="Add",H74*J74,-H74*J74)))</f>
        <v/>
      </c>
      <c r="L74" s="31" t="n"/>
      <c r="M74" s="29">
        <f>IF(A74="","",IF(OR(G74="",H74="",L74=""),"",IF(G74="Add",H74*L74,-H74*L74)))</f>
        <v/>
      </c>
      <c r="N74" s="31" t="n"/>
      <c r="O74" s="29">
        <f>IF(A74="","",IF(OR(N74="",K74=""),"",N74+K74))</f>
        <v/>
      </c>
      <c r="P74" s="15" t="n"/>
      <c r="Q74" s="16" t="n"/>
      <c r="R74" s="15" t="n"/>
      <c r="S74" s="30" t="n"/>
      <c r="T74" s="21">
        <f>IF(A74="","",IF(OR(R74="",K74="",N74=""),"Check required fields",IF(AND(OR(R74="Requested",R74="Under Review"),S74&lt;&gt;""),"Check status/date",IF(AND(OR(R74="Requested",R74="Under Review"),D74&lt;&gt;"",D74&lt;=TODAY()-Assumptions!$G$3),"Check aging request",IF(AND(R74="Approved",S74=""),"Check approval date",IF(AND(R74="Declined",S74=""),"Check decision date",""))))))</f>
        <v/>
      </c>
      <c r="U74" s="16" t="n"/>
    </row>
    <row r="75" ht="32" customHeight="1">
      <c r="A75" s="15" t="n"/>
      <c r="B75" s="16" t="n"/>
      <c r="C75" s="16" t="n"/>
      <c r="D75" s="30" t="n"/>
      <c r="E75" s="30" t="n"/>
      <c r="F75" s="16" t="n"/>
      <c r="G75" s="15" t="n"/>
      <c r="H75" s="18" t="n"/>
      <c r="I75" s="15" t="n"/>
      <c r="J75" s="31" t="n"/>
      <c r="K75" s="28">
        <f>IF(A75="","",IF(OR(G75="",H75="",J75=""),"",IF(G75="Add",H75*J75,-H75*J75)))</f>
        <v/>
      </c>
      <c r="L75" s="31" t="n"/>
      <c r="M75" s="28">
        <f>IF(A75="","",IF(OR(G75="",H75="",L75=""),"",IF(G75="Add",H75*L75,-H75*L75)))</f>
        <v/>
      </c>
      <c r="N75" s="31" t="n"/>
      <c r="O75" s="28">
        <f>IF(A75="","",IF(OR(N75="",K75=""),"",N75+K75))</f>
        <v/>
      </c>
      <c r="P75" s="15" t="n"/>
      <c r="Q75" s="16" t="n"/>
      <c r="R75" s="15" t="n"/>
      <c r="S75" s="30" t="n"/>
      <c r="T75" s="20">
        <f>IF(A75="","",IF(OR(R75="",K75="",N75=""),"Check required fields",IF(AND(OR(R75="Requested",R75="Under Review"),S75&lt;&gt;""),"Check status/date",IF(AND(OR(R75="Requested",R75="Under Review"),D75&lt;&gt;"",D75&lt;=TODAY()-Assumptions!$G$3),"Check aging request",IF(AND(R75="Approved",S75=""),"Check approval date",IF(AND(R75="Declined",S75=""),"Check decision date",""))))))</f>
        <v/>
      </c>
      <c r="U75" s="16" t="n"/>
    </row>
    <row r="76" ht="32" customHeight="1">
      <c r="A76" s="15" t="n"/>
      <c r="B76" s="16" t="n"/>
      <c r="C76" s="16" t="n"/>
      <c r="D76" s="30" t="n"/>
      <c r="E76" s="30" t="n"/>
      <c r="F76" s="16" t="n"/>
      <c r="G76" s="15" t="n"/>
      <c r="H76" s="18" t="n"/>
      <c r="I76" s="15" t="n"/>
      <c r="J76" s="31" t="n"/>
      <c r="K76" s="29">
        <f>IF(A76="","",IF(OR(G76="",H76="",J76=""),"",IF(G76="Add",H76*J76,-H76*J76)))</f>
        <v/>
      </c>
      <c r="L76" s="31" t="n"/>
      <c r="M76" s="29">
        <f>IF(A76="","",IF(OR(G76="",H76="",L76=""),"",IF(G76="Add",H76*L76,-H76*L76)))</f>
        <v/>
      </c>
      <c r="N76" s="31" t="n"/>
      <c r="O76" s="29">
        <f>IF(A76="","",IF(OR(N76="",K76=""),"",N76+K76))</f>
        <v/>
      </c>
      <c r="P76" s="15" t="n"/>
      <c r="Q76" s="16" t="n"/>
      <c r="R76" s="15" t="n"/>
      <c r="S76" s="30" t="n"/>
      <c r="T76" s="21">
        <f>IF(A76="","",IF(OR(R76="",K76="",N76=""),"Check required fields",IF(AND(OR(R76="Requested",R76="Under Review"),S76&lt;&gt;""),"Check status/date",IF(AND(OR(R76="Requested",R76="Under Review"),D76&lt;&gt;"",D76&lt;=TODAY()-Assumptions!$G$3),"Check aging request",IF(AND(R76="Approved",S76=""),"Check approval date",IF(AND(R76="Declined",S76=""),"Check decision date",""))))))</f>
        <v/>
      </c>
      <c r="U76" s="16" t="n"/>
    </row>
    <row r="77" ht="32" customHeight="1">
      <c r="A77" s="15" t="n"/>
      <c r="B77" s="16" t="n"/>
      <c r="C77" s="16" t="n"/>
      <c r="D77" s="30" t="n"/>
      <c r="E77" s="30" t="n"/>
      <c r="F77" s="16" t="n"/>
      <c r="G77" s="15" t="n"/>
      <c r="H77" s="18" t="n"/>
      <c r="I77" s="15" t="n"/>
      <c r="J77" s="31" t="n"/>
      <c r="K77" s="28">
        <f>IF(A77="","",IF(OR(G77="",H77="",J77=""),"",IF(G77="Add",H77*J77,-H77*J77)))</f>
        <v/>
      </c>
      <c r="L77" s="31" t="n"/>
      <c r="M77" s="28">
        <f>IF(A77="","",IF(OR(G77="",H77="",L77=""),"",IF(G77="Add",H77*L77,-H77*L77)))</f>
        <v/>
      </c>
      <c r="N77" s="31" t="n"/>
      <c r="O77" s="28">
        <f>IF(A77="","",IF(OR(N77="",K77=""),"",N77+K77))</f>
        <v/>
      </c>
      <c r="P77" s="15" t="n"/>
      <c r="Q77" s="16" t="n"/>
      <c r="R77" s="15" t="n"/>
      <c r="S77" s="30" t="n"/>
      <c r="T77" s="20">
        <f>IF(A77="","",IF(OR(R77="",K77="",N77=""),"Check required fields",IF(AND(OR(R77="Requested",R77="Under Review"),S77&lt;&gt;""),"Check status/date",IF(AND(OR(R77="Requested",R77="Under Review"),D77&lt;&gt;"",D77&lt;=TODAY()-Assumptions!$G$3),"Check aging request",IF(AND(R77="Approved",S77=""),"Check approval date",IF(AND(R77="Declined",S77=""),"Check decision date",""))))))</f>
        <v/>
      </c>
      <c r="U77" s="16" t="n"/>
    </row>
    <row r="78" ht="32" customHeight="1">
      <c r="A78" s="15" t="n"/>
      <c r="B78" s="16" t="n"/>
      <c r="C78" s="16" t="n"/>
      <c r="D78" s="30" t="n"/>
      <c r="E78" s="30" t="n"/>
      <c r="F78" s="16" t="n"/>
      <c r="G78" s="15" t="n"/>
      <c r="H78" s="18" t="n"/>
      <c r="I78" s="15" t="n"/>
      <c r="J78" s="31" t="n"/>
      <c r="K78" s="29">
        <f>IF(A78="","",IF(OR(G78="",H78="",J78=""),"",IF(G78="Add",H78*J78,-H78*J78)))</f>
        <v/>
      </c>
      <c r="L78" s="31" t="n"/>
      <c r="M78" s="29">
        <f>IF(A78="","",IF(OR(G78="",H78="",L78=""),"",IF(G78="Add",H78*L78,-H78*L78)))</f>
        <v/>
      </c>
      <c r="N78" s="31" t="n"/>
      <c r="O78" s="29">
        <f>IF(A78="","",IF(OR(N78="",K78=""),"",N78+K78))</f>
        <v/>
      </c>
      <c r="P78" s="15" t="n"/>
      <c r="Q78" s="16" t="n"/>
      <c r="R78" s="15" t="n"/>
      <c r="S78" s="30" t="n"/>
      <c r="T78" s="21">
        <f>IF(A78="","",IF(OR(R78="",K78="",N78=""),"Check required fields",IF(AND(OR(R78="Requested",R78="Under Review"),S78&lt;&gt;""),"Check status/date",IF(AND(OR(R78="Requested",R78="Under Review"),D78&lt;&gt;"",D78&lt;=TODAY()-Assumptions!$G$3),"Check aging request",IF(AND(R78="Approved",S78=""),"Check approval date",IF(AND(R78="Declined",S78=""),"Check decision date",""))))))</f>
        <v/>
      </c>
      <c r="U78" s="16" t="n"/>
    </row>
    <row r="79" ht="32" customHeight="1">
      <c r="A79" s="15" t="n"/>
      <c r="B79" s="16" t="n"/>
      <c r="C79" s="16" t="n"/>
      <c r="D79" s="30" t="n"/>
      <c r="E79" s="30" t="n"/>
      <c r="F79" s="16" t="n"/>
      <c r="G79" s="15" t="n"/>
      <c r="H79" s="18" t="n"/>
      <c r="I79" s="15" t="n"/>
      <c r="J79" s="31" t="n"/>
      <c r="K79" s="28">
        <f>IF(A79="","",IF(OR(G79="",H79="",J79=""),"",IF(G79="Add",H79*J79,-H79*J79)))</f>
        <v/>
      </c>
      <c r="L79" s="31" t="n"/>
      <c r="M79" s="28">
        <f>IF(A79="","",IF(OR(G79="",H79="",L79=""),"",IF(G79="Add",H79*L79,-H79*L79)))</f>
        <v/>
      </c>
      <c r="N79" s="31" t="n"/>
      <c r="O79" s="28">
        <f>IF(A79="","",IF(OR(N79="",K79=""),"",N79+K79))</f>
        <v/>
      </c>
      <c r="P79" s="15" t="n"/>
      <c r="Q79" s="16" t="n"/>
      <c r="R79" s="15" t="n"/>
      <c r="S79" s="30" t="n"/>
      <c r="T79" s="20">
        <f>IF(A79="","",IF(OR(R79="",K79="",N79=""),"Check required fields",IF(AND(OR(R79="Requested",R79="Under Review"),S79&lt;&gt;""),"Check status/date",IF(AND(OR(R79="Requested",R79="Under Review"),D79&lt;&gt;"",D79&lt;=TODAY()-Assumptions!$G$3),"Check aging request",IF(AND(R79="Approved",S79=""),"Check approval date",IF(AND(R79="Declined",S79=""),"Check decision date",""))))))</f>
        <v/>
      </c>
      <c r="U79" s="16" t="n"/>
    </row>
    <row r="80" ht="32" customHeight="1">
      <c r="A80" s="15" t="n"/>
      <c r="B80" s="16" t="n"/>
      <c r="C80" s="16" t="n"/>
      <c r="D80" s="30" t="n"/>
      <c r="E80" s="30" t="n"/>
      <c r="F80" s="16" t="n"/>
      <c r="G80" s="15" t="n"/>
      <c r="H80" s="18" t="n"/>
      <c r="I80" s="15" t="n"/>
      <c r="J80" s="31" t="n"/>
      <c r="K80" s="29">
        <f>IF(A80="","",IF(OR(G80="",H80="",J80=""),"",IF(G80="Add",H80*J80,-H80*J80)))</f>
        <v/>
      </c>
      <c r="L80" s="31" t="n"/>
      <c r="M80" s="29">
        <f>IF(A80="","",IF(OR(G80="",H80="",L80=""),"",IF(G80="Add",H80*L80,-H80*L80)))</f>
        <v/>
      </c>
      <c r="N80" s="31" t="n"/>
      <c r="O80" s="29">
        <f>IF(A80="","",IF(OR(N80="",K80=""),"",N80+K80))</f>
        <v/>
      </c>
      <c r="P80" s="15" t="n"/>
      <c r="Q80" s="16" t="n"/>
      <c r="R80" s="15" t="n"/>
      <c r="S80" s="30" t="n"/>
      <c r="T80" s="21">
        <f>IF(A80="","",IF(OR(R80="",K80="",N80=""),"Check required fields",IF(AND(OR(R80="Requested",R80="Under Review"),S80&lt;&gt;""),"Check status/date",IF(AND(OR(R80="Requested",R80="Under Review"),D80&lt;&gt;"",D80&lt;=TODAY()-Assumptions!$G$3),"Check aging request",IF(AND(R80="Approved",S80=""),"Check approval date",IF(AND(R80="Declined",S80=""),"Check decision date",""))))))</f>
        <v/>
      </c>
      <c r="U80" s="16" t="n"/>
    </row>
    <row r="81" ht="32" customHeight="1">
      <c r="A81" s="15" t="n"/>
      <c r="B81" s="16" t="n"/>
      <c r="C81" s="16" t="n"/>
      <c r="D81" s="30" t="n"/>
      <c r="E81" s="30" t="n"/>
      <c r="F81" s="16" t="n"/>
      <c r="G81" s="15" t="n"/>
      <c r="H81" s="18" t="n"/>
      <c r="I81" s="15" t="n"/>
      <c r="J81" s="31" t="n"/>
      <c r="K81" s="28">
        <f>IF(A81="","",IF(OR(G81="",H81="",J81=""),"",IF(G81="Add",H81*J81,-H81*J81)))</f>
        <v/>
      </c>
      <c r="L81" s="31" t="n"/>
      <c r="M81" s="28">
        <f>IF(A81="","",IF(OR(G81="",H81="",L81=""),"",IF(G81="Add",H81*L81,-H81*L81)))</f>
        <v/>
      </c>
      <c r="N81" s="31" t="n"/>
      <c r="O81" s="28">
        <f>IF(A81="","",IF(OR(N81="",K81=""),"",N81+K81))</f>
        <v/>
      </c>
      <c r="P81" s="15" t="n"/>
      <c r="Q81" s="16" t="n"/>
      <c r="R81" s="15" t="n"/>
      <c r="S81" s="30" t="n"/>
      <c r="T81" s="20">
        <f>IF(A81="","",IF(OR(R81="",K81="",N81=""),"Check required fields",IF(AND(OR(R81="Requested",R81="Under Review"),S81&lt;&gt;""),"Check status/date",IF(AND(OR(R81="Requested",R81="Under Review"),D81&lt;&gt;"",D81&lt;=TODAY()-Assumptions!$G$3),"Check aging request",IF(AND(R81="Approved",S81=""),"Check approval date",IF(AND(R81="Declined",S81=""),"Check decision date",""))))))</f>
        <v/>
      </c>
      <c r="U81" s="16" t="n"/>
    </row>
    <row r="82" ht="32" customHeight="1">
      <c r="A82" s="15" t="n"/>
      <c r="B82" s="16" t="n"/>
      <c r="C82" s="16" t="n"/>
      <c r="D82" s="30" t="n"/>
      <c r="E82" s="30" t="n"/>
      <c r="F82" s="16" t="n"/>
      <c r="G82" s="15" t="n"/>
      <c r="H82" s="18" t="n"/>
      <c r="I82" s="15" t="n"/>
      <c r="J82" s="31" t="n"/>
      <c r="K82" s="29">
        <f>IF(A82="","",IF(OR(G82="",H82="",J82=""),"",IF(G82="Add",H82*J82,-H82*J82)))</f>
        <v/>
      </c>
      <c r="L82" s="31" t="n"/>
      <c r="M82" s="29">
        <f>IF(A82="","",IF(OR(G82="",H82="",L82=""),"",IF(G82="Add",H82*L82,-H82*L82)))</f>
        <v/>
      </c>
      <c r="N82" s="31" t="n"/>
      <c r="O82" s="29">
        <f>IF(A82="","",IF(OR(N82="",K82=""),"",N82+K82))</f>
        <v/>
      </c>
      <c r="P82" s="15" t="n"/>
      <c r="Q82" s="16" t="n"/>
      <c r="R82" s="15" t="n"/>
      <c r="S82" s="30" t="n"/>
      <c r="T82" s="21">
        <f>IF(A82="","",IF(OR(R82="",K82="",N82=""),"Check required fields",IF(AND(OR(R82="Requested",R82="Under Review"),S82&lt;&gt;""),"Check status/date",IF(AND(OR(R82="Requested",R82="Under Review"),D82&lt;&gt;"",D82&lt;=TODAY()-Assumptions!$G$3),"Check aging request",IF(AND(R82="Approved",S82=""),"Check approval date",IF(AND(R82="Declined",S82=""),"Check decision date",""))))))</f>
        <v/>
      </c>
      <c r="U82" s="16" t="n"/>
    </row>
    <row r="83" ht="32" customHeight="1">
      <c r="A83" s="15" t="n"/>
      <c r="B83" s="16" t="n"/>
      <c r="C83" s="16" t="n"/>
      <c r="D83" s="30" t="n"/>
      <c r="E83" s="30" t="n"/>
      <c r="F83" s="16" t="n"/>
      <c r="G83" s="15" t="n"/>
      <c r="H83" s="18" t="n"/>
      <c r="I83" s="15" t="n"/>
      <c r="J83" s="31" t="n"/>
      <c r="K83" s="28">
        <f>IF(A83="","",IF(OR(G83="",H83="",J83=""),"",IF(G83="Add",H83*J83,-H83*J83)))</f>
        <v/>
      </c>
      <c r="L83" s="31" t="n"/>
      <c r="M83" s="28">
        <f>IF(A83="","",IF(OR(G83="",H83="",L83=""),"",IF(G83="Add",H83*L83,-H83*L83)))</f>
        <v/>
      </c>
      <c r="N83" s="31" t="n"/>
      <c r="O83" s="28">
        <f>IF(A83="","",IF(OR(N83="",K83=""),"",N83+K83))</f>
        <v/>
      </c>
      <c r="P83" s="15" t="n"/>
      <c r="Q83" s="16" t="n"/>
      <c r="R83" s="15" t="n"/>
      <c r="S83" s="30" t="n"/>
      <c r="T83" s="20">
        <f>IF(A83="","",IF(OR(R83="",K83="",N83=""),"Check required fields",IF(AND(OR(R83="Requested",R83="Under Review"),S83&lt;&gt;""),"Check status/date",IF(AND(OR(R83="Requested",R83="Under Review"),D83&lt;&gt;"",D83&lt;=TODAY()-Assumptions!$G$3),"Check aging request",IF(AND(R83="Approved",S83=""),"Check approval date",IF(AND(R83="Declined",S83=""),"Check decision date",""))))))</f>
        <v/>
      </c>
      <c r="U83" s="16" t="n"/>
    </row>
    <row r="84" ht="32" customHeight="1">
      <c r="A84" s="15" t="n"/>
      <c r="B84" s="16" t="n"/>
      <c r="C84" s="16" t="n"/>
      <c r="D84" s="30" t="n"/>
      <c r="E84" s="30" t="n"/>
      <c r="F84" s="16" t="n"/>
      <c r="G84" s="15" t="n"/>
      <c r="H84" s="18" t="n"/>
      <c r="I84" s="15" t="n"/>
      <c r="J84" s="31" t="n"/>
      <c r="K84" s="29">
        <f>IF(A84="","",IF(OR(G84="",H84="",J84=""),"",IF(G84="Add",H84*J84,-H84*J84)))</f>
        <v/>
      </c>
      <c r="L84" s="31" t="n"/>
      <c r="M84" s="29">
        <f>IF(A84="","",IF(OR(G84="",H84="",L84=""),"",IF(G84="Add",H84*L84,-H84*L84)))</f>
        <v/>
      </c>
      <c r="N84" s="31" t="n"/>
      <c r="O84" s="29">
        <f>IF(A84="","",IF(OR(N84="",K84=""),"",N84+K84))</f>
        <v/>
      </c>
      <c r="P84" s="15" t="n"/>
      <c r="Q84" s="16" t="n"/>
      <c r="R84" s="15" t="n"/>
      <c r="S84" s="30" t="n"/>
      <c r="T84" s="21">
        <f>IF(A84="","",IF(OR(R84="",K84="",N84=""),"Check required fields",IF(AND(OR(R84="Requested",R84="Under Review"),S84&lt;&gt;""),"Check status/date",IF(AND(OR(R84="Requested",R84="Under Review"),D84&lt;&gt;"",D84&lt;=TODAY()-Assumptions!$G$3),"Check aging request",IF(AND(R84="Approved",S84=""),"Check approval date",IF(AND(R84="Declined",S84=""),"Check decision date",""))))))</f>
        <v/>
      </c>
      <c r="U84" s="16" t="n"/>
    </row>
    <row r="85" ht="32" customHeight="1">
      <c r="A85" s="15" t="n"/>
      <c r="B85" s="16" t="n"/>
      <c r="C85" s="16" t="n"/>
      <c r="D85" s="30" t="n"/>
      <c r="E85" s="30" t="n"/>
      <c r="F85" s="16" t="n"/>
      <c r="G85" s="15" t="n"/>
      <c r="H85" s="18" t="n"/>
      <c r="I85" s="15" t="n"/>
      <c r="J85" s="31" t="n"/>
      <c r="K85" s="28">
        <f>IF(A85="","",IF(OR(G85="",H85="",J85=""),"",IF(G85="Add",H85*J85,-H85*J85)))</f>
        <v/>
      </c>
      <c r="L85" s="31" t="n"/>
      <c r="M85" s="28">
        <f>IF(A85="","",IF(OR(G85="",H85="",L85=""),"",IF(G85="Add",H85*L85,-H85*L85)))</f>
        <v/>
      </c>
      <c r="N85" s="31" t="n"/>
      <c r="O85" s="28">
        <f>IF(A85="","",IF(OR(N85="",K85=""),"",N85+K85))</f>
        <v/>
      </c>
      <c r="P85" s="15" t="n"/>
      <c r="Q85" s="16" t="n"/>
      <c r="R85" s="15" t="n"/>
      <c r="S85" s="30" t="n"/>
      <c r="T85" s="20">
        <f>IF(A85="","",IF(OR(R85="",K85="",N85=""),"Check required fields",IF(AND(OR(R85="Requested",R85="Under Review"),S85&lt;&gt;""),"Check status/date",IF(AND(OR(R85="Requested",R85="Under Review"),D85&lt;&gt;"",D85&lt;=TODAY()-Assumptions!$G$3),"Check aging request",IF(AND(R85="Approved",S85=""),"Check approval date",IF(AND(R85="Declined",S85=""),"Check decision date",""))))))</f>
        <v/>
      </c>
      <c r="U85" s="16" t="n"/>
    </row>
    <row r="86" ht="32" customHeight="1">
      <c r="A86" s="15" t="n"/>
      <c r="B86" s="16" t="n"/>
      <c r="C86" s="16" t="n"/>
      <c r="D86" s="30" t="n"/>
      <c r="E86" s="30" t="n"/>
      <c r="F86" s="16" t="n"/>
      <c r="G86" s="15" t="n"/>
      <c r="H86" s="18" t="n"/>
      <c r="I86" s="15" t="n"/>
      <c r="J86" s="31" t="n"/>
      <c r="K86" s="29">
        <f>IF(A86="","",IF(OR(G86="",H86="",J86=""),"",IF(G86="Add",H86*J86,-H86*J86)))</f>
        <v/>
      </c>
      <c r="L86" s="31" t="n"/>
      <c r="M86" s="29">
        <f>IF(A86="","",IF(OR(G86="",H86="",L86=""),"",IF(G86="Add",H86*L86,-H86*L86)))</f>
        <v/>
      </c>
      <c r="N86" s="31" t="n"/>
      <c r="O86" s="29">
        <f>IF(A86="","",IF(OR(N86="",K86=""),"",N86+K86))</f>
        <v/>
      </c>
      <c r="P86" s="15" t="n"/>
      <c r="Q86" s="16" t="n"/>
      <c r="R86" s="15" t="n"/>
      <c r="S86" s="30" t="n"/>
      <c r="T86" s="21">
        <f>IF(A86="","",IF(OR(R86="",K86="",N86=""),"Check required fields",IF(AND(OR(R86="Requested",R86="Under Review"),S86&lt;&gt;""),"Check status/date",IF(AND(OR(R86="Requested",R86="Under Review"),D86&lt;&gt;"",D86&lt;=TODAY()-Assumptions!$G$3),"Check aging request",IF(AND(R86="Approved",S86=""),"Check approval date",IF(AND(R86="Declined",S86=""),"Check decision date",""))))))</f>
        <v/>
      </c>
      <c r="U86" s="16" t="n"/>
    </row>
    <row r="87" ht="32" customHeight="1">
      <c r="A87" s="15" t="n"/>
      <c r="B87" s="16" t="n"/>
      <c r="C87" s="16" t="n"/>
      <c r="D87" s="30" t="n"/>
      <c r="E87" s="30" t="n"/>
      <c r="F87" s="16" t="n"/>
      <c r="G87" s="15" t="n"/>
      <c r="H87" s="18" t="n"/>
      <c r="I87" s="15" t="n"/>
      <c r="J87" s="31" t="n"/>
      <c r="K87" s="28">
        <f>IF(A87="","",IF(OR(G87="",H87="",J87=""),"",IF(G87="Add",H87*J87,-H87*J87)))</f>
        <v/>
      </c>
      <c r="L87" s="31" t="n"/>
      <c r="M87" s="28">
        <f>IF(A87="","",IF(OR(G87="",H87="",L87=""),"",IF(G87="Add",H87*L87,-H87*L87)))</f>
        <v/>
      </c>
      <c r="N87" s="31" t="n"/>
      <c r="O87" s="28">
        <f>IF(A87="","",IF(OR(N87="",K87=""),"",N87+K87))</f>
        <v/>
      </c>
      <c r="P87" s="15" t="n"/>
      <c r="Q87" s="16" t="n"/>
      <c r="R87" s="15" t="n"/>
      <c r="S87" s="30" t="n"/>
      <c r="T87" s="20">
        <f>IF(A87="","",IF(OR(R87="",K87="",N87=""),"Check required fields",IF(AND(OR(R87="Requested",R87="Under Review"),S87&lt;&gt;""),"Check status/date",IF(AND(OR(R87="Requested",R87="Under Review"),D87&lt;&gt;"",D87&lt;=TODAY()-Assumptions!$G$3),"Check aging request",IF(AND(R87="Approved",S87=""),"Check approval date",IF(AND(R87="Declined",S87=""),"Check decision date",""))))))</f>
        <v/>
      </c>
      <c r="U87" s="16" t="n"/>
    </row>
    <row r="88" ht="32" customHeight="1">
      <c r="A88" s="15" t="n"/>
      <c r="B88" s="16" t="n"/>
      <c r="C88" s="16" t="n"/>
      <c r="D88" s="30" t="n"/>
      <c r="E88" s="30" t="n"/>
      <c r="F88" s="16" t="n"/>
      <c r="G88" s="15" t="n"/>
      <c r="H88" s="18" t="n"/>
      <c r="I88" s="15" t="n"/>
      <c r="J88" s="31" t="n"/>
      <c r="K88" s="29">
        <f>IF(A88="","",IF(OR(G88="",H88="",J88=""),"",IF(G88="Add",H88*J88,-H88*J88)))</f>
        <v/>
      </c>
      <c r="L88" s="31" t="n"/>
      <c r="M88" s="29">
        <f>IF(A88="","",IF(OR(G88="",H88="",L88=""),"",IF(G88="Add",H88*L88,-H88*L88)))</f>
        <v/>
      </c>
      <c r="N88" s="31" t="n"/>
      <c r="O88" s="29">
        <f>IF(A88="","",IF(OR(N88="",K88=""),"",N88+K88))</f>
        <v/>
      </c>
      <c r="P88" s="15" t="n"/>
      <c r="Q88" s="16" t="n"/>
      <c r="R88" s="15" t="n"/>
      <c r="S88" s="30" t="n"/>
      <c r="T88" s="21">
        <f>IF(A88="","",IF(OR(R88="",K88="",N88=""),"Check required fields",IF(AND(OR(R88="Requested",R88="Under Review"),S88&lt;&gt;""),"Check status/date",IF(AND(OR(R88="Requested",R88="Under Review"),D88&lt;&gt;"",D88&lt;=TODAY()-Assumptions!$G$3),"Check aging request",IF(AND(R88="Approved",S88=""),"Check approval date",IF(AND(R88="Declined",S88=""),"Check decision date",""))))))</f>
        <v/>
      </c>
      <c r="U88" s="16" t="n"/>
    </row>
    <row r="89" ht="32" customHeight="1">
      <c r="A89" s="15" t="n"/>
      <c r="B89" s="16" t="n"/>
      <c r="C89" s="16" t="n"/>
      <c r="D89" s="30" t="n"/>
      <c r="E89" s="30" t="n"/>
      <c r="F89" s="16" t="n"/>
      <c r="G89" s="15" t="n"/>
      <c r="H89" s="18" t="n"/>
      <c r="I89" s="15" t="n"/>
      <c r="J89" s="31" t="n"/>
      <c r="K89" s="28">
        <f>IF(A89="","",IF(OR(G89="",H89="",J89=""),"",IF(G89="Add",H89*J89,-H89*J89)))</f>
        <v/>
      </c>
      <c r="L89" s="31" t="n"/>
      <c r="M89" s="28">
        <f>IF(A89="","",IF(OR(G89="",H89="",L89=""),"",IF(G89="Add",H89*L89,-H89*L89)))</f>
        <v/>
      </c>
      <c r="N89" s="31" t="n"/>
      <c r="O89" s="28">
        <f>IF(A89="","",IF(OR(N89="",K89=""),"",N89+K89))</f>
        <v/>
      </c>
      <c r="P89" s="15" t="n"/>
      <c r="Q89" s="16" t="n"/>
      <c r="R89" s="15" t="n"/>
      <c r="S89" s="30" t="n"/>
      <c r="T89" s="20">
        <f>IF(A89="","",IF(OR(R89="",K89="",N89=""),"Check required fields",IF(AND(OR(R89="Requested",R89="Under Review"),S89&lt;&gt;""),"Check status/date",IF(AND(OR(R89="Requested",R89="Under Review"),D89&lt;&gt;"",D89&lt;=TODAY()-Assumptions!$G$3),"Check aging request",IF(AND(R89="Approved",S89=""),"Check approval date",IF(AND(R89="Declined",S89=""),"Check decision date",""))))))</f>
        <v/>
      </c>
      <c r="U89" s="16" t="n"/>
    </row>
    <row r="90" ht="32" customHeight="1">
      <c r="A90" s="15" t="n"/>
      <c r="B90" s="16" t="n"/>
      <c r="C90" s="16" t="n"/>
      <c r="D90" s="30" t="n"/>
      <c r="E90" s="30" t="n"/>
      <c r="F90" s="16" t="n"/>
      <c r="G90" s="15" t="n"/>
      <c r="H90" s="18" t="n"/>
      <c r="I90" s="15" t="n"/>
      <c r="J90" s="31" t="n"/>
      <c r="K90" s="29">
        <f>IF(A90="","",IF(OR(G90="",H90="",J90=""),"",IF(G90="Add",H90*J90,-H90*J90)))</f>
        <v/>
      </c>
      <c r="L90" s="31" t="n"/>
      <c r="M90" s="29">
        <f>IF(A90="","",IF(OR(G90="",H90="",L90=""),"",IF(G90="Add",H90*L90,-H90*L90)))</f>
        <v/>
      </c>
      <c r="N90" s="31" t="n"/>
      <c r="O90" s="29">
        <f>IF(A90="","",IF(OR(N90="",K90=""),"",N90+K90))</f>
        <v/>
      </c>
      <c r="P90" s="15" t="n"/>
      <c r="Q90" s="16" t="n"/>
      <c r="R90" s="15" t="n"/>
      <c r="S90" s="30" t="n"/>
      <c r="T90" s="21">
        <f>IF(A90="","",IF(OR(R90="",K90="",N90=""),"Check required fields",IF(AND(OR(R90="Requested",R90="Under Review"),S90&lt;&gt;""),"Check status/date",IF(AND(OR(R90="Requested",R90="Under Review"),D90&lt;&gt;"",D90&lt;=TODAY()-Assumptions!$G$3),"Check aging request",IF(AND(R90="Approved",S90=""),"Check approval date",IF(AND(R90="Declined",S90=""),"Check decision date",""))))))</f>
        <v/>
      </c>
      <c r="U90" s="16" t="n"/>
    </row>
    <row r="91" ht="32" customHeight="1">
      <c r="A91" s="15" t="n"/>
      <c r="B91" s="16" t="n"/>
      <c r="C91" s="16" t="n"/>
      <c r="D91" s="30" t="n"/>
      <c r="E91" s="30" t="n"/>
      <c r="F91" s="16" t="n"/>
      <c r="G91" s="15" t="n"/>
      <c r="H91" s="18" t="n"/>
      <c r="I91" s="15" t="n"/>
      <c r="J91" s="31" t="n"/>
      <c r="K91" s="28">
        <f>IF(A91="","",IF(OR(G91="",H91="",J91=""),"",IF(G91="Add",H91*J91,-H91*J91)))</f>
        <v/>
      </c>
      <c r="L91" s="31" t="n"/>
      <c r="M91" s="28">
        <f>IF(A91="","",IF(OR(G91="",H91="",L91=""),"",IF(G91="Add",H91*L91,-H91*L91)))</f>
        <v/>
      </c>
      <c r="N91" s="31" t="n"/>
      <c r="O91" s="28">
        <f>IF(A91="","",IF(OR(N91="",K91=""),"",N91+K91))</f>
        <v/>
      </c>
      <c r="P91" s="15" t="n"/>
      <c r="Q91" s="16" t="n"/>
      <c r="R91" s="15" t="n"/>
      <c r="S91" s="30" t="n"/>
      <c r="T91" s="20">
        <f>IF(A91="","",IF(OR(R91="",K91="",N91=""),"Check required fields",IF(AND(OR(R91="Requested",R91="Under Review"),S91&lt;&gt;""),"Check status/date",IF(AND(OR(R91="Requested",R91="Under Review"),D91&lt;&gt;"",D91&lt;=TODAY()-Assumptions!$G$3),"Check aging request",IF(AND(R91="Approved",S91=""),"Check approval date",IF(AND(R91="Declined",S91=""),"Check decision date",""))))))</f>
        <v/>
      </c>
      <c r="U91" s="16" t="n"/>
    </row>
    <row r="92" ht="32" customHeight="1">
      <c r="A92" s="15" t="n"/>
      <c r="B92" s="16" t="n"/>
      <c r="C92" s="16" t="n"/>
      <c r="D92" s="30" t="n"/>
      <c r="E92" s="30" t="n"/>
      <c r="F92" s="16" t="n"/>
      <c r="G92" s="15" t="n"/>
      <c r="H92" s="18" t="n"/>
      <c r="I92" s="15" t="n"/>
      <c r="J92" s="31" t="n"/>
      <c r="K92" s="29">
        <f>IF(A92="","",IF(OR(G92="",H92="",J92=""),"",IF(G92="Add",H92*J92,-H92*J92)))</f>
        <v/>
      </c>
      <c r="L92" s="31" t="n"/>
      <c r="M92" s="29">
        <f>IF(A92="","",IF(OR(G92="",H92="",L92=""),"",IF(G92="Add",H92*L92,-H92*L92)))</f>
        <v/>
      </c>
      <c r="N92" s="31" t="n"/>
      <c r="O92" s="29">
        <f>IF(A92="","",IF(OR(N92="",K92=""),"",N92+K92))</f>
        <v/>
      </c>
      <c r="P92" s="15" t="n"/>
      <c r="Q92" s="16" t="n"/>
      <c r="R92" s="15" t="n"/>
      <c r="S92" s="30" t="n"/>
      <c r="T92" s="21">
        <f>IF(A92="","",IF(OR(R92="",K92="",N92=""),"Check required fields",IF(AND(OR(R92="Requested",R92="Under Review"),S92&lt;&gt;""),"Check status/date",IF(AND(OR(R92="Requested",R92="Under Review"),D92&lt;&gt;"",D92&lt;=TODAY()-Assumptions!$G$3),"Check aging request",IF(AND(R92="Approved",S92=""),"Check approval date",IF(AND(R92="Declined",S92=""),"Check decision date",""))))))</f>
        <v/>
      </c>
      <c r="U92" s="16" t="n"/>
    </row>
    <row r="93" ht="32" customHeight="1">
      <c r="A93" s="15" t="n"/>
      <c r="B93" s="16" t="n"/>
      <c r="C93" s="16" t="n"/>
      <c r="D93" s="30" t="n"/>
      <c r="E93" s="30" t="n"/>
      <c r="F93" s="16" t="n"/>
      <c r="G93" s="15" t="n"/>
      <c r="H93" s="18" t="n"/>
      <c r="I93" s="15" t="n"/>
      <c r="J93" s="31" t="n"/>
      <c r="K93" s="28">
        <f>IF(A93="","",IF(OR(G93="",H93="",J93=""),"",IF(G93="Add",H93*J93,-H93*J93)))</f>
        <v/>
      </c>
      <c r="L93" s="31" t="n"/>
      <c r="M93" s="28">
        <f>IF(A93="","",IF(OR(G93="",H93="",L93=""),"",IF(G93="Add",H93*L93,-H93*L93)))</f>
        <v/>
      </c>
      <c r="N93" s="31" t="n"/>
      <c r="O93" s="28">
        <f>IF(A93="","",IF(OR(N93="",K93=""),"",N93+K93))</f>
        <v/>
      </c>
      <c r="P93" s="15" t="n"/>
      <c r="Q93" s="16" t="n"/>
      <c r="R93" s="15" t="n"/>
      <c r="S93" s="30" t="n"/>
      <c r="T93" s="20">
        <f>IF(A93="","",IF(OR(R93="",K93="",N93=""),"Check required fields",IF(AND(OR(R93="Requested",R93="Under Review"),S93&lt;&gt;""),"Check status/date",IF(AND(OR(R93="Requested",R93="Under Review"),D93&lt;&gt;"",D93&lt;=TODAY()-Assumptions!$G$3),"Check aging request",IF(AND(R93="Approved",S93=""),"Check approval date",IF(AND(R93="Declined",S93=""),"Check decision date",""))))))</f>
        <v/>
      </c>
      <c r="U93" s="16" t="n"/>
    </row>
    <row r="94" ht="32" customHeight="1">
      <c r="A94" s="15" t="n"/>
      <c r="B94" s="16" t="n"/>
      <c r="C94" s="16" t="n"/>
      <c r="D94" s="30" t="n"/>
      <c r="E94" s="30" t="n"/>
      <c r="F94" s="16" t="n"/>
      <c r="G94" s="15" t="n"/>
      <c r="H94" s="18" t="n"/>
      <c r="I94" s="15" t="n"/>
      <c r="J94" s="31" t="n"/>
      <c r="K94" s="29">
        <f>IF(A94="","",IF(OR(G94="",H94="",J94=""),"",IF(G94="Add",H94*J94,-H94*J94)))</f>
        <v/>
      </c>
      <c r="L94" s="31" t="n"/>
      <c r="M94" s="29">
        <f>IF(A94="","",IF(OR(G94="",H94="",L94=""),"",IF(G94="Add",H94*L94,-H94*L94)))</f>
        <v/>
      </c>
      <c r="N94" s="31" t="n"/>
      <c r="O94" s="29">
        <f>IF(A94="","",IF(OR(N94="",K94=""),"",N94+K94))</f>
        <v/>
      </c>
      <c r="P94" s="15" t="n"/>
      <c r="Q94" s="16" t="n"/>
      <c r="R94" s="15" t="n"/>
      <c r="S94" s="30" t="n"/>
      <c r="T94" s="21">
        <f>IF(A94="","",IF(OR(R94="",K94="",N94=""),"Check required fields",IF(AND(OR(R94="Requested",R94="Under Review"),S94&lt;&gt;""),"Check status/date",IF(AND(OR(R94="Requested",R94="Under Review"),D94&lt;&gt;"",D94&lt;=TODAY()-Assumptions!$G$3),"Check aging request",IF(AND(R94="Approved",S94=""),"Check approval date",IF(AND(R94="Declined",S94=""),"Check decision date",""))))))</f>
        <v/>
      </c>
      <c r="U94" s="16" t="n"/>
    </row>
    <row r="95" ht="32" customHeight="1">
      <c r="A95" s="15" t="n"/>
      <c r="B95" s="16" t="n"/>
      <c r="C95" s="16" t="n"/>
      <c r="D95" s="30" t="n"/>
      <c r="E95" s="30" t="n"/>
      <c r="F95" s="16" t="n"/>
      <c r="G95" s="15" t="n"/>
      <c r="H95" s="18" t="n"/>
      <c r="I95" s="15" t="n"/>
      <c r="J95" s="31" t="n"/>
      <c r="K95" s="28">
        <f>IF(A95="","",IF(OR(G95="",H95="",J95=""),"",IF(G95="Add",H95*J95,-H95*J95)))</f>
        <v/>
      </c>
      <c r="L95" s="31" t="n"/>
      <c r="M95" s="28">
        <f>IF(A95="","",IF(OR(G95="",H95="",L95=""),"",IF(G95="Add",H95*L95,-H95*L95)))</f>
        <v/>
      </c>
      <c r="N95" s="31" t="n"/>
      <c r="O95" s="28">
        <f>IF(A95="","",IF(OR(N95="",K95=""),"",N95+K95))</f>
        <v/>
      </c>
      <c r="P95" s="15" t="n"/>
      <c r="Q95" s="16" t="n"/>
      <c r="R95" s="15" t="n"/>
      <c r="S95" s="30" t="n"/>
      <c r="T95" s="20">
        <f>IF(A95="","",IF(OR(R95="",K95="",N95=""),"Check required fields",IF(AND(OR(R95="Requested",R95="Under Review"),S95&lt;&gt;""),"Check status/date",IF(AND(OR(R95="Requested",R95="Under Review"),D95&lt;&gt;"",D95&lt;=TODAY()-Assumptions!$G$3),"Check aging request",IF(AND(R95="Approved",S95=""),"Check approval date",IF(AND(R95="Declined",S95=""),"Check decision date",""))))))</f>
        <v/>
      </c>
      <c r="U95" s="16" t="n"/>
    </row>
    <row r="96" ht="32" customHeight="1">
      <c r="A96" s="15" t="n"/>
      <c r="B96" s="16" t="n"/>
      <c r="C96" s="16" t="n"/>
      <c r="D96" s="30" t="n"/>
      <c r="E96" s="30" t="n"/>
      <c r="F96" s="16" t="n"/>
      <c r="G96" s="15" t="n"/>
      <c r="H96" s="18" t="n"/>
      <c r="I96" s="15" t="n"/>
      <c r="J96" s="31" t="n"/>
      <c r="K96" s="29">
        <f>IF(A96="","",IF(OR(G96="",H96="",J96=""),"",IF(G96="Add",H96*J96,-H96*J96)))</f>
        <v/>
      </c>
      <c r="L96" s="31" t="n"/>
      <c r="M96" s="29">
        <f>IF(A96="","",IF(OR(G96="",H96="",L96=""),"",IF(G96="Add",H96*L96,-H96*L96)))</f>
        <v/>
      </c>
      <c r="N96" s="31" t="n"/>
      <c r="O96" s="29">
        <f>IF(A96="","",IF(OR(N96="",K96=""),"",N96+K96))</f>
        <v/>
      </c>
      <c r="P96" s="15" t="n"/>
      <c r="Q96" s="16" t="n"/>
      <c r="R96" s="15" t="n"/>
      <c r="S96" s="30" t="n"/>
      <c r="T96" s="21">
        <f>IF(A96="","",IF(OR(R96="",K96="",N96=""),"Check required fields",IF(AND(OR(R96="Requested",R96="Under Review"),S96&lt;&gt;""),"Check status/date",IF(AND(OR(R96="Requested",R96="Under Review"),D96&lt;&gt;"",D96&lt;=TODAY()-Assumptions!$G$3),"Check aging request",IF(AND(R96="Approved",S96=""),"Check approval date",IF(AND(R96="Declined",S96=""),"Check decision date",""))))))</f>
        <v/>
      </c>
      <c r="U96" s="16" t="n"/>
    </row>
    <row r="97" ht="32" customHeight="1">
      <c r="A97" s="15" t="n"/>
      <c r="B97" s="16" t="n"/>
      <c r="C97" s="16" t="n"/>
      <c r="D97" s="30" t="n"/>
      <c r="E97" s="30" t="n"/>
      <c r="F97" s="16" t="n"/>
      <c r="G97" s="15" t="n"/>
      <c r="H97" s="18" t="n"/>
      <c r="I97" s="15" t="n"/>
      <c r="J97" s="31" t="n"/>
      <c r="K97" s="28">
        <f>IF(A97="","",IF(OR(G97="",H97="",J97=""),"",IF(G97="Add",H97*J97,-H97*J97)))</f>
        <v/>
      </c>
      <c r="L97" s="31" t="n"/>
      <c r="M97" s="28">
        <f>IF(A97="","",IF(OR(G97="",H97="",L97=""),"",IF(G97="Add",H97*L97,-H97*L97)))</f>
        <v/>
      </c>
      <c r="N97" s="31" t="n"/>
      <c r="O97" s="28">
        <f>IF(A97="","",IF(OR(N97="",K97=""),"",N97+K97))</f>
        <v/>
      </c>
      <c r="P97" s="15" t="n"/>
      <c r="Q97" s="16" t="n"/>
      <c r="R97" s="15" t="n"/>
      <c r="S97" s="30" t="n"/>
      <c r="T97" s="20">
        <f>IF(A97="","",IF(OR(R97="",K97="",N97=""),"Check required fields",IF(AND(OR(R97="Requested",R97="Under Review"),S97&lt;&gt;""),"Check status/date",IF(AND(OR(R97="Requested",R97="Under Review"),D97&lt;&gt;"",D97&lt;=TODAY()-Assumptions!$G$3),"Check aging request",IF(AND(R97="Approved",S97=""),"Check approval date",IF(AND(R97="Declined",S97=""),"Check decision date",""))))))</f>
        <v/>
      </c>
      <c r="U97" s="16" t="n"/>
    </row>
    <row r="98" ht="32" customHeight="1">
      <c r="A98" s="15" t="n"/>
      <c r="B98" s="16" t="n"/>
      <c r="C98" s="16" t="n"/>
      <c r="D98" s="30" t="n"/>
      <c r="E98" s="30" t="n"/>
      <c r="F98" s="16" t="n"/>
      <c r="G98" s="15" t="n"/>
      <c r="H98" s="18" t="n"/>
      <c r="I98" s="15" t="n"/>
      <c r="J98" s="31" t="n"/>
      <c r="K98" s="29">
        <f>IF(A98="","",IF(OR(G98="",H98="",J98=""),"",IF(G98="Add",H98*J98,-H98*J98)))</f>
        <v/>
      </c>
      <c r="L98" s="31" t="n"/>
      <c r="M98" s="29">
        <f>IF(A98="","",IF(OR(G98="",H98="",L98=""),"",IF(G98="Add",H98*L98,-H98*L98)))</f>
        <v/>
      </c>
      <c r="N98" s="31" t="n"/>
      <c r="O98" s="29">
        <f>IF(A98="","",IF(OR(N98="",K98=""),"",N98+K98))</f>
        <v/>
      </c>
      <c r="P98" s="15" t="n"/>
      <c r="Q98" s="16" t="n"/>
      <c r="R98" s="15" t="n"/>
      <c r="S98" s="30" t="n"/>
      <c r="T98" s="21">
        <f>IF(A98="","",IF(OR(R98="",K98="",N98=""),"Check required fields",IF(AND(OR(R98="Requested",R98="Under Review"),S98&lt;&gt;""),"Check status/date",IF(AND(OR(R98="Requested",R98="Under Review"),D98&lt;&gt;"",D98&lt;=TODAY()-Assumptions!$G$3),"Check aging request",IF(AND(R98="Approved",S98=""),"Check approval date",IF(AND(R98="Declined",S98=""),"Check decision date",""))))))</f>
        <v/>
      </c>
      <c r="U98" s="16" t="n"/>
    </row>
    <row r="99" ht="32" customHeight="1">
      <c r="A99" s="15" t="n"/>
      <c r="B99" s="16" t="n"/>
      <c r="C99" s="16" t="n"/>
      <c r="D99" s="30" t="n"/>
      <c r="E99" s="30" t="n"/>
      <c r="F99" s="16" t="n"/>
      <c r="G99" s="15" t="n"/>
      <c r="H99" s="18" t="n"/>
      <c r="I99" s="15" t="n"/>
      <c r="J99" s="31" t="n"/>
      <c r="K99" s="28">
        <f>IF(A99="","",IF(OR(G99="",H99="",J99=""),"",IF(G99="Add",H99*J99,-H99*J99)))</f>
        <v/>
      </c>
      <c r="L99" s="31" t="n"/>
      <c r="M99" s="28">
        <f>IF(A99="","",IF(OR(G99="",H99="",L99=""),"",IF(G99="Add",H99*L99,-H99*L99)))</f>
        <v/>
      </c>
      <c r="N99" s="31" t="n"/>
      <c r="O99" s="28">
        <f>IF(A99="","",IF(OR(N99="",K99=""),"",N99+K99))</f>
        <v/>
      </c>
      <c r="P99" s="15" t="n"/>
      <c r="Q99" s="16" t="n"/>
      <c r="R99" s="15" t="n"/>
      <c r="S99" s="30" t="n"/>
      <c r="T99" s="20">
        <f>IF(A99="","",IF(OR(R99="",K99="",N99=""),"Check required fields",IF(AND(OR(R99="Requested",R99="Under Review"),S99&lt;&gt;""),"Check status/date",IF(AND(OR(R99="Requested",R99="Under Review"),D99&lt;&gt;"",D99&lt;=TODAY()-Assumptions!$G$3),"Check aging request",IF(AND(R99="Approved",S99=""),"Check approval date",IF(AND(R99="Declined",S99=""),"Check decision date",""))))))</f>
        <v/>
      </c>
      <c r="U99" s="16" t="n"/>
    </row>
    <row r="100" ht="32" customHeight="1">
      <c r="A100" s="15" t="n"/>
      <c r="B100" s="16" t="n"/>
      <c r="C100" s="16" t="n"/>
      <c r="D100" s="30" t="n"/>
      <c r="E100" s="30" t="n"/>
      <c r="F100" s="16" t="n"/>
      <c r="G100" s="15" t="n"/>
      <c r="H100" s="18" t="n"/>
      <c r="I100" s="15" t="n"/>
      <c r="J100" s="31" t="n"/>
      <c r="K100" s="29">
        <f>IF(A100="","",IF(OR(G100="",H100="",J100=""),"",IF(G100="Add",H100*J100,-H100*J100)))</f>
        <v/>
      </c>
      <c r="L100" s="31" t="n"/>
      <c r="M100" s="29">
        <f>IF(A100="","",IF(OR(G100="",H100="",L100=""),"",IF(G100="Add",H100*L100,-H100*L100)))</f>
        <v/>
      </c>
      <c r="N100" s="31" t="n"/>
      <c r="O100" s="29">
        <f>IF(A100="","",IF(OR(N100="",K100=""),"",N100+K100))</f>
        <v/>
      </c>
      <c r="P100" s="15" t="n"/>
      <c r="Q100" s="16" t="n"/>
      <c r="R100" s="15" t="n"/>
      <c r="S100" s="30" t="n"/>
      <c r="T100" s="21">
        <f>IF(A100="","",IF(OR(R100="",K100="",N100=""),"Check required fields",IF(AND(OR(R100="Requested",R100="Under Review"),S100&lt;&gt;""),"Check status/date",IF(AND(OR(R100="Requested",R100="Under Review"),D100&lt;&gt;"",D100&lt;=TODAY()-Assumptions!$G$3),"Check aging request",IF(AND(R100="Approved",S100=""),"Check approval date",IF(AND(R100="Declined",S100=""),"Check decision date",""))))))</f>
        <v/>
      </c>
      <c r="U100" s="16" t="n"/>
    </row>
    <row r="101" ht="32" customHeight="1">
      <c r="A101" s="15" t="n"/>
      <c r="B101" s="16" t="n"/>
      <c r="C101" s="16" t="n"/>
      <c r="D101" s="30" t="n"/>
      <c r="E101" s="30" t="n"/>
      <c r="F101" s="16" t="n"/>
      <c r="G101" s="15" t="n"/>
      <c r="H101" s="18" t="n"/>
      <c r="I101" s="15" t="n"/>
      <c r="J101" s="31" t="n"/>
      <c r="K101" s="28">
        <f>IF(A101="","",IF(OR(G101="",H101="",J101=""),"",IF(G101="Add",H101*J101,-H101*J101)))</f>
        <v/>
      </c>
      <c r="L101" s="31" t="n"/>
      <c r="M101" s="28">
        <f>IF(A101="","",IF(OR(G101="",H101="",L101=""),"",IF(G101="Add",H101*L101,-H101*L101)))</f>
        <v/>
      </c>
      <c r="N101" s="31" t="n"/>
      <c r="O101" s="28">
        <f>IF(A101="","",IF(OR(N101="",K101=""),"",N101+K101))</f>
        <v/>
      </c>
      <c r="P101" s="15" t="n"/>
      <c r="Q101" s="16" t="n"/>
      <c r="R101" s="15" t="n"/>
      <c r="S101" s="30" t="n"/>
      <c r="T101" s="20">
        <f>IF(A101="","",IF(OR(R101="",K101="",N101=""),"Check required fields",IF(AND(OR(R101="Requested",R101="Under Review"),S101&lt;&gt;""),"Check status/date",IF(AND(OR(R101="Requested",R101="Under Review"),D101&lt;&gt;"",D101&lt;=TODAY()-Assumptions!$G$3),"Check aging request",IF(AND(R101="Approved",S101=""),"Check approval date",IF(AND(R101="Declined",S101=""),"Check decision date",""))))))</f>
        <v/>
      </c>
      <c r="U101" s="16" t="n"/>
    </row>
    <row r="102" ht="32" customHeight="1">
      <c r="A102" s="15" t="n"/>
      <c r="B102" s="16" t="n"/>
      <c r="C102" s="16" t="n"/>
      <c r="D102" s="30" t="n"/>
      <c r="E102" s="30" t="n"/>
      <c r="F102" s="16" t="n"/>
      <c r="G102" s="15" t="n"/>
      <c r="H102" s="18" t="n"/>
      <c r="I102" s="15" t="n"/>
      <c r="J102" s="31" t="n"/>
      <c r="K102" s="29">
        <f>IF(A102="","",IF(OR(G102="",H102="",J102=""),"",IF(G102="Add",H102*J102,-H102*J102)))</f>
        <v/>
      </c>
      <c r="L102" s="31" t="n"/>
      <c r="M102" s="29">
        <f>IF(A102="","",IF(OR(G102="",H102="",L102=""),"",IF(G102="Add",H102*L102,-H102*L102)))</f>
        <v/>
      </c>
      <c r="N102" s="31" t="n"/>
      <c r="O102" s="29">
        <f>IF(A102="","",IF(OR(N102="",K102=""),"",N102+K102))</f>
        <v/>
      </c>
      <c r="P102" s="15" t="n"/>
      <c r="Q102" s="16" t="n"/>
      <c r="R102" s="15" t="n"/>
      <c r="S102" s="30" t="n"/>
      <c r="T102" s="21">
        <f>IF(A102="","",IF(OR(R102="",K102="",N102=""),"Check required fields",IF(AND(OR(R102="Requested",R102="Under Review"),S102&lt;&gt;""),"Check status/date",IF(AND(OR(R102="Requested",R102="Under Review"),D102&lt;&gt;"",D102&lt;=TODAY()-Assumptions!$G$3),"Check aging request",IF(AND(R102="Approved",S102=""),"Check approval date",IF(AND(R102="Declined",S102=""),"Check decision date",""))))))</f>
        <v/>
      </c>
      <c r="U102" s="16" t="n"/>
    </row>
    <row r="103" ht="32" customHeight="1">
      <c r="A103" s="15" t="n"/>
      <c r="B103" s="16" t="n"/>
      <c r="C103" s="16" t="n"/>
      <c r="D103" s="30" t="n"/>
      <c r="E103" s="30" t="n"/>
      <c r="F103" s="16" t="n"/>
      <c r="G103" s="15" t="n"/>
      <c r="H103" s="18" t="n"/>
      <c r="I103" s="15" t="n"/>
      <c r="J103" s="31" t="n"/>
      <c r="K103" s="28">
        <f>IF(A103="","",IF(OR(G103="",H103="",J103=""),"",IF(G103="Add",H103*J103,-H103*J103)))</f>
        <v/>
      </c>
      <c r="L103" s="31" t="n"/>
      <c r="M103" s="28">
        <f>IF(A103="","",IF(OR(G103="",H103="",L103=""),"",IF(G103="Add",H103*L103,-H103*L103)))</f>
        <v/>
      </c>
      <c r="N103" s="31" t="n"/>
      <c r="O103" s="28">
        <f>IF(A103="","",IF(OR(N103="",K103=""),"",N103+K103))</f>
        <v/>
      </c>
      <c r="P103" s="15" t="n"/>
      <c r="Q103" s="16" t="n"/>
      <c r="R103" s="15" t="n"/>
      <c r="S103" s="30" t="n"/>
      <c r="T103" s="20">
        <f>IF(A103="","",IF(OR(R103="",K103="",N103=""),"Check required fields",IF(AND(OR(R103="Requested",R103="Under Review"),S103&lt;&gt;""),"Check status/date",IF(AND(OR(R103="Requested",R103="Under Review"),D103&lt;&gt;"",D103&lt;=TODAY()-Assumptions!$G$3),"Check aging request",IF(AND(R103="Approved",S103=""),"Check approval date",IF(AND(R103="Declined",S103=""),"Check decision date",""))))))</f>
        <v/>
      </c>
      <c r="U103" s="16" t="n"/>
    </row>
    <row r="104" ht="32" customHeight="1">
      <c r="A104" s="15" t="n"/>
      <c r="B104" s="16" t="n"/>
      <c r="C104" s="16" t="n"/>
      <c r="D104" s="30" t="n"/>
      <c r="E104" s="30" t="n"/>
      <c r="F104" s="16" t="n"/>
      <c r="G104" s="15" t="n"/>
      <c r="H104" s="18" t="n"/>
      <c r="I104" s="15" t="n"/>
      <c r="J104" s="31" t="n"/>
      <c r="K104" s="29">
        <f>IF(A104="","",IF(OR(G104="",H104="",J104=""),"",IF(G104="Add",H104*J104,-H104*J104)))</f>
        <v/>
      </c>
      <c r="L104" s="31" t="n"/>
      <c r="M104" s="29">
        <f>IF(A104="","",IF(OR(G104="",H104="",L104=""),"",IF(G104="Add",H104*L104,-H104*L104)))</f>
        <v/>
      </c>
      <c r="N104" s="31" t="n"/>
      <c r="O104" s="29">
        <f>IF(A104="","",IF(OR(N104="",K104=""),"",N104+K104))</f>
        <v/>
      </c>
      <c r="P104" s="15" t="n"/>
      <c r="Q104" s="16" t="n"/>
      <c r="R104" s="15" t="n"/>
      <c r="S104" s="30" t="n"/>
      <c r="T104" s="21">
        <f>IF(A104="","",IF(OR(R104="",K104="",N104=""),"Check required fields",IF(AND(OR(R104="Requested",R104="Under Review"),S104&lt;&gt;""),"Check status/date",IF(AND(OR(R104="Requested",R104="Under Review"),D104&lt;&gt;"",D104&lt;=TODAY()-Assumptions!$G$3),"Check aging request",IF(AND(R104="Approved",S104=""),"Check approval date",IF(AND(R104="Declined",S104=""),"Check decision date",""))))))</f>
        <v/>
      </c>
      <c r="U104" s="16" t="n"/>
    </row>
  </sheetData>
  <autoFilter ref="A4:U104"/>
  <mergeCells count="1">
    <mergeCell ref="A1:U1"/>
  </mergeCells>
  <conditionalFormatting sqref="A5:A104">
    <cfRule type="expression" priority="1" dxfId="0">
      <formula>AND($A5&lt;&gt;"",COUNTIF($A$5:$A$104,$A5)&gt;1)</formula>
    </cfRule>
  </conditionalFormatting>
  <conditionalFormatting sqref="R5:R104">
    <cfRule type="expression" priority="2" dxfId="1">
      <formula>$R5="Approved"</formula>
    </cfRule>
    <cfRule type="expression" priority="3" dxfId="2">
      <formula>OR($R5="Requested",$R5="Under Review")</formula>
    </cfRule>
  </conditionalFormatting>
  <conditionalFormatting sqref="O5:O104">
    <cfRule type="expression" priority="4" dxfId="0">
      <formula>AND($A5&lt;&gt;"",$O5&lt;0)</formula>
    </cfRule>
  </conditionalFormatting>
  <conditionalFormatting sqref="T5:T104">
    <cfRule type="expression" priority="5" dxfId="0">
      <formula>$T5&lt;&gt;""</formula>
    </cfRule>
  </conditionalFormatting>
  <dataValidations count="9">
    <dataValidation sqref="R5:R104" showDropDown="0" showInputMessage="1" showErrorMessage="1" allowBlank="0" errorTitle="Check approval status" error="Select a value from the approval status list." promptTitle="Approval status" prompt="Select a status maintained on the Assumptions sheet." type="list" errorStyle="stop">
      <formula1>INDIRECT("Assumptions!$A$3:$A$6")</formula1>
    </dataValidation>
    <dataValidation sqref="I5:I104" showDropDown="0" showInputMessage="1" showErrorMessage="1" allowBlank="0" errorTitle="Check unit" error="Select a value from the unit list." promptTitle="Operating unit" prompt="Select a unit maintained on the Assumptions sheet." type="list" errorStyle="stop">
      <formula1>INDIRECT("Assumptions!$B$3:$B$10")</formula1>
    </dataValidation>
    <dataValidation sqref="P5:P104" showDropDown="0" showInputMessage="0" showErrorMessage="1" allowBlank="0" errorTitle="Check crew assignment" error="Select a value from the crew assignment list." type="list" errorStyle="stop">
      <formula1>INDIRECT("Assumptions!$C$3:$C$7")</formula1>
    </dataValidation>
    <dataValidation sqref="Q5:Q104" showDropDown="0" showInputMessage="0" showErrorMessage="1" allowBlank="0" errorTitle="Check equipment assignment" error="Select a value from the equipment assignment list." type="list" errorStyle="stop">
      <formula1>INDIRECT("Assumptions!$D$3:$D$8")</formula1>
    </dataValidation>
    <dataValidation sqref="G5:G104" showDropDown="0" showInputMessage="1" showErrorMessage="1" allowBlank="0" errorTitle="Check change type" error="Select Add or Deduct from the maintained list." promptTitle="Change type" prompt="Add creates a positive effect; Deduct creates a negative effect." type="list" errorStyle="stop">
      <formula1>INDIRECT("Assumptions!$E$3:$E$4")</formula1>
    </dataValidation>
    <dataValidation sqref="H5:H104" showDropDown="0" showInputMessage="1" showErrorMessage="1" allowBlank="0" errorTitle="Check quantity" error="Quantity must be greater than zero." promptTitle="Quantity" prompt="Enter a quantity greater than zero." type="decimal" errorStyle="stop" operator="greaterThan">
      <formula1>0</formula1>
    </dataValidation>
    <dataValidation sqref="J5:J104 L5:L104 N5:N104" showDropDown="0" showInputMessage="1" showErrorMessage="1" allowBlank="0" errorTitle="Check amount" error="Enter zero or a positive number." promptTitle="Nonnegative amount" prompt="Enter zero or a positive amount. Change Type controls the calculated sign." type="decimal" errorStyle="stop" operator="greaterThanOrEqual">
      <formula1>0</formula1>
    </dataValidation>
    <dataValidation sqref="D5:D104 E5:E104 S5:S104" showDropDown="0" showInputMessage="1" showErrorMessage="1" allowBlank="0" errorTitle="Check date" error="Enter a valid date within ten years of today." promptTitle="Date" prompt="Enter a date within ten years of today." type="date" errorStyle="stop" operator="between">
      <formula1>TODAY()-3650</formula1>
      <formula2>TODAY()+3650</formula2>
    </dataValidation>
    <dataValidation sqref="A5:A104" showDropDown="0" showInputMessage="0" showErrorMessage="1" allowBlank="0" errorTitle="Duplicate change order number" error="Use a unique change order number or leave the cell blank." type="custom" errorStyle="stop">
      <formula1>OR($A5="",COUNTIF($A$5:$A$104,$A5)=1)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27" customWidth="1" min="4" max="4"/>
    <col width="15" customWidth="1" min="5" max="5"/>
    <col width="27" customWidth="1" min="6" max="6"/>
    <col width="12" customWidth="1" min="7" max="7"/>
  </cols>
  <sheetData>
    <row r="1" ht="26" customHeight="1">
      <c r="A1" s="1" t="inlineStr">
        <is>
          <t>Editable Change Order Lists and Assumptions</t>
        </is>
      </c>
      <c r="B1" s="24" t="n"/>
      <c r="C1" s="24" t="n"/>
      <c r="D1" s="24" t="n"/>
      <c r="E1" s="24" t="n"/>
      <c r="F1" s="24" t="n"/>
      <c r="G1" s="25" t="n"/>
    </row>
    <row r="2">
      <c r="A2" s="5" t="inlineStr">
        <is>
          <t>Approval Status</t>
        </is>
      </c>
      <c r="B2" s="5" t="inlineStr">
        <is>
          <t>Unit</t>
        </is>
      </c>
      <c r="C2" s="5" t="inlineStr">
        <is>
          <t>Crew Assignment</t>
        </is>
      </c>
      <c r="D2" s="5" t="inlineStr">
        <is>
          <t>Equipment Assignment</t>
        </is>
      </c>
      <c r="E2" s="5" t="inlineStr">
        <is>
          <t>Change Type</t>
        </is>
      </c>
      <c r="F2" s="5" t="inlineStr">
        <is>
          <t>Setting</t>
        </is>
      </c>
      <c r="G2" s="5" t="inlineStr">
        <is>
          <t>Value</t>
        </is>
      </c>
    </row>
    <row r="3">
      <c r="A3" s="16" t="inlineStr">
        <is>
          <t>Requested</t>
        </is>
      </c>
      <c r="B3" s="16" t="inlineStr">
        <is>
          <t>Square feet</t>
        </is>
      </c>
      <c r="C3" s="16" t="inlineStr">
        <is>
          <t>Unassigned</t>
        </is>
      </c>
      <c r="D3" s="16" t="inlineStr">
        <is>
          <t>None</t>
        </is>
      </c>
      <c r="E3" s="16" t="inlineStr">
        <is>
          <t>Add</t>
        </is>
      </c>
      <c r="F3" s="16" t="inlineStr">
        <is>
          <t>Open request review days</t>
        </is>
      </c>
      <c r="G3" s="16" t="n">
        <v>7</v>
      </c>
    </row>
    <row r="4">
      <c r="A4" s="16" t="inlineStr">
        <is>
          <t>Under Review</t>
        </is>
      </c>
      <c r="B4" s="16" t="inlineStr">
        <is>
          <t>Linear feet</t>
        </is>
      </c>
      <c r="C4" s="16" t="inlineStr">
        <is>
          <t>Demo Crew A</t>
        </is>
      </c>
      <c r="D4" s="16" t="inlineStr">
        <is>
          <t>Demo Compact Loader 1</t>
        </is>
      </c>
      <c r="E4" s="16" t="inlineStr">
        <is>
          <t>Deduct</t>
        </is>
      </c>
      <c r="F4" s="21" t="n"/>
      <c r="G4" s="21" t="n"/>
    </row>
    <row r="5">
      <c r="A5" s="16" t="inlineStr">
        <is>
          <t>Approved</t>
        </is>
      </c>
      <c r="B5" s="16" t="inlineStr">
        <is>
          <t>Each</t>
        </is>
      </c>
      <c r="C5" s="16" t="inlineStr">
        <is>
          <t>Demo Crew B</t>
        </is>
      </c>
      <c r="D5" s="16" t="inlineStr">
        <is>
          <t>Demo Mower 1</t>
        </is>
      </c>
      <c r="E5" s="20" t="n"/>
      <c r="F5" s="20" t="n"/>
      <c r="G5" s="20" t="n"/>
    </row>
    <row r="6">
      <c r="A6" s="16" t="inlineStr">
        <is>
          <t>Declined</t>
        </is>
      </c>
      <c r="B6" s="16" t="inlineStr">
        <is>
          <t>Hours</t>
        </is>
      </c>
      <c r="C6" s="16" t="inlineStr">
        <is>
          <t>Demo Crew C</t>
        </is>
      </c>
      <c r="D6" s="16" t="inlineStr">
        <is>
          <t>Demo Trailer 1</t>
        </is>
      </c>
      <c r="E6" s="21" t="n"/>
      <c r="F6" s="21" t="n"/>
      <c r="G6" s="21" t="n"/>
    </row>
    <row r="7">
      <c r="A7" s="20" t="n"/>
      <c r="B7" s="16" t="inlineStr">
        <is>
          <t>Cubic yards</t>
        </is>
      </c>
      <c r="C7" s="16" t="inlineStr">
        <is>
          <t>Demo Specialty Crew</t>
        </is>
      </c>
      <c r="D7" s="16" t="inlineStr">
        <is>
          <t>Demo Aerator 1</t>
        </is>
      </c>
      <c r="E7" s="20" t="n"/>
      <c r="F7" s="20" t="n"/>
      <c r="G7" s="20" t="n"/>
    </row>
    <row r="8">
      <c r="A8" s="21" t="n"/>
      <c r="B8" s="16" t="inlineStr">
        <is>
          <t>Acres</t>
        </is>
      </c>
      <c r="C8" s="21" t="n"/>
      <c r="D8" s="16" t="inlineStr">
        <is>
          <t>Demo Mini Excavator 1</t>
        </is>
      </c>
      <c r="E8" s="21" t="n"/>
      <c r="F8" s="21" t="n"/>
      <c r="G8" s="21" t="n"/>
    </row>
    <row r="9">
      <c r="A9" s="20" t="n"/>
      <c r="B9" s="16" t="inlineStr">
        <is>
          <t>Tons</t>
        </is>
      </c>
      <c r="C9" s="20" t="n"/>
      <c r="D9" s="20" t="n"/>
      <c r="E9" s="20" t="n"/>
      <c r="F9" s="20" t="n"/>
      <c r="G9" s="20" t="n"/>
    </row>
    <row r="10">
      <c r="A10" s="21" t="n"/>
      <c r="B10" s="16" t="inlineStr">
        <is>
          <t>Gallons</t>
        </is>
      </c>
      <c r="C10" s="21" t="n"/>
      <c r="D10" s="21" t="n"/>
      <c r="E10" s="21" t="n"/>
      <c r="F10" s="21" t="n"/>
      <c r="G10" s="21" t="n"/>
    </row>
    <row r="11"/>
    <row r="12">
      <c r="A12" s="22" t="inlineStr">
        <is>
          <t>Use notes</t>
        </is>
      </c>
    </row>
    <row r="13" ht="28" customHeight="1">
      <c r="A13" s="23" t="inlineStr">
        <is>
          <t>Edit the lists above only when the business uses different stable choices.</t>
        </is>
      </c>
    </row>
    <row r="14" ht="28" customHeight="1">
      <c r="A14" s="23" t="inlineStr">
        <is>
          <t>Enter positive quantities, unit prices, and unit costs. Change Type controls whether calculated effects are added or deducted.</t>
        </is>
      </c>
    </row>
    <row r="15" ht="28" customHeight="1">
      <c r="A15" s="23" t="inlineStr">
        <is>
          <t>Original Contract Amount is the contract value immediately before the listed change order.</t>
        </is>
      </c>
    </row>
    <row r="16" ht="28" customHeight="1">
      <c r="A16" s="23" t="inlineStr">
        <is>
          <t>Approval statuses and dates are administrative records and should be checked by a person.</t>
        </is>
      </c>
    </row>
  </sheetData>
  <autoFilter ref="A2:G10"/>
  <mergeCells count="1">
    <mergeCell ref="A1:G1"/>
  </mergeCells>
  <dataValidations count="1">
    <dataValidation sqref="G3" showDropDown="0" showInputMessage="1" showErrorMessage="1" allowBlank="0" errorTitle="Check review interval" error="The review interval must be a whole number from 1 through 365." promptTitle="Review interval" prompt="Enter a whole number from 1 through 365." type="whole" errorStyle="stop" operator="between">
      <formula1>1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Greenstone Landscape Co.</dc:creator>
  <dc:title xmlns:dc="http://purl.org/dc/elements/1.1/">Landscaping Change Order Template</dc:title>
  <dc:subject xmlns:dc="http://purl.org/dc/elements/1.1/">Document fictional landscaping scope changes, price effects, approvals, and revised totals</dc:subject>
  <dcterms:created xmlns:dcterms="http://purl.org/dc/terms/" xmlns:xsi="http://www.w3.org/2001/XMLSchema-instance" xsi:type="dcterms:W3CDTF">2026-09-11T04:49:31Z</dcterms:created>
  <dcterms:modified xmlns:dcterms="http://purl.org/dc/terms/" xmlns:xsi="http://www.w3.org/2001/XMLSchema-instance" xsi:type="dcterms:W3CDTF">2026-09-11T04:49:31+00:00Z</dcterms:modified>
</cp:coreProperties>
</file>