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Jobs" sheetId="2" state="visible" r:id="rId2"/>
    <sheet xmlns:r="http://schemas.openxmlformats.org/officeDocument/2006/relationships" name="Overhead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'Summary'!$A$20:$E$27</definedName>
    <definedName name="_xlnm._FilterDatabase" localSheetId="1" hidden="1">'Jobs'!$A$6:$R$106</definedName>
    <definedName name="_xlnm._FilterDatabase" localSheetId="2" hidden="1">'Overhead'!$A$6:$H$106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;[Red]-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45B"/>
      <sz val="9"/>
    </font>
    <font>
      <name val="Calibri"/>
      <b val="1"/>
      <color rgb="0017261F"/>
      <sz val="10"/>
    </font>
    <font>
      <name val="Calibri"/>
      <b val="1"/>
      <color rgb="00FFFFFF"/>
      <sz val="11"/>
    </font>
    <font>
      <name val="Calibri"/>
      <b val="1"/>
      <color rgb="0017261F"/>
      <sz val="11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FFFFF"/>
      </patternFill>
    </fill>
    <fill>
      <patternFill patternType="solid">
        <fgColor rgb="00F2F7F1"/>
      </patternFill>
    </fill>
    <fill>
      <patternFill patternType="solid">
        <fgColor rgb="00D7A928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pivotButton="0" quotePrefix="0" xfId="0"/>
    <xf numFmtId="164" fontId="0" fillId="3" borderId="1" applyAlignment="1" pivotButton="0" quotePrefix="0" xfId="0">
      <alignment horizontal="right" vertical="center"/>
    </xf>
    <xf numFmtId="0" fontId="4" fillId="2" borderId="1" pivotButton="0" quotePrefix="0" xfId="0"/>
    <xf numFmtId="0" fontId="0" fillId="2" borderId="1" applyAlignment="1" pivotButton="0" quotePrefix="0" xfId="0">
      <alignment horizontal="center" vertical="center"/>
    </xf>
    <xf numFmtId="0" fontId="3" fillId="4" borderId="1" pivotButton="0" quotePrefix="0" xfId="0"/>
    <xf numFmtId="164" fontId="0" fillId="4" borderId="1" applyAlignment="1" pivotButton="0" quotePrefix="0" xfId="0">
      <alignment horizontal="right" vertical="center"/>
    </xf>
    <xf numFmtId="165" fontId="0" fillId="4" borderId="1" applyAlignment="1" pivotButton="0" quotePrefix="0" xfId="0">
      <alignment horizontal="center" vertical="center"/>
    </xf>
    <xf numFmtId="1" fontId="0" fillId="3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right" vertical="center"/>
    </xf>
    <xf numFmtId="1" fontId="0" fillId="4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right" vertical="center"/>
    </xf>
    <xf numFmtId="2" fontId="0" fillId="4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right" vertical="center"/>
    </xf>
    <xf numFmtId="166" fontId="0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 wrapText="1"/>
    </xf>
    <xf numFmtId="0" fontId="6" fillId="4" borderId="1" pivotButton="0" quotePrefix="0" xfId="0"/>
    <xf numFmtId="165" fontId="6" fillId="4" borderId="1" pivotButton="0" quotePrefix="0" xfId="0"/>
    <xf numFmtId="166" fontId="6" fillId="4" borderId="1" pivotButton="0" quotePrefix="0" xfId="0"/>
    <xf numFmtId="1" fontId="6" fillId="4" borderId="1" pivotButton="0" quotePrefix="0" xfId="0"/>
    <xf numFmtId="0" fontId="6" fillId="3" borderId="1" pivotButton="0" quotePrefix="0" xfId="0"/>
    <xf numFmtId="165" fontId="6" fillId="3" borderId="1" pivotButton="0" quotePrefix="0" xfId="0"/>
    <xf numFmtId="166" fontId="6" fillId="3" borderId="1" pivotButton="0" quotePrefix="0" xfId="0"/>
    <xf numFmtId="1" fontId="6" fillId="3" borderId="1" pivotButton="0" quotePrefix="0" xfId="0"/>
    <xf numFmtId="0" fontId="3" fillId="0" borderId="0" pivotButton="0" quotePrefix="0" xfId="0"/>
    <xf numFmtId="0" fontId="0" fillId="4" borderId="1" pivotButton="0" quotePrefix="0" xfId="0"/>
    <xf numFmtId="164" fontId="0" fillId="4" borderId="1" pivotButton="0" quotePrefix="0" xfId="0"/>
    <xf numFmtId="0" fontId="4" fillId="2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2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2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left" vertical="center"/>
    </xf>
    <xf numFmtId="166" fontId="6" fillId="4" borderId="1" applyAlignment="1" pivotButton="0" quotePrefix="0" xfId="0">
      <alignment horizontal="center" vertical="center"/>
    </xf>
    <xf numFmtId="2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left" vertical="center"/>
    </xf>
    <xf numFmtId="166" fontId="6" fillId="3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top" wrapText="1"/>
    </xf>
    <xf numFmtId="0" fontId="5" fillId="5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1"/>
      </font>
      <fill>
        <patternFill patternType="solid">
          <fgColor rgb="00B84A3A"/>
        </patternFill>
      </fill>
    </dxf>
    <dxf>
      <font>
        <name val="Calibri"/>
        <b val="1"/>
        <color rgb="00B84A3A"/>
        <sz val="10"/>
      </font>
      <fill>
        <patternFill patternType="solid">
          <fgColor rgb="00FCE4D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Overhead by Service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'Summary'!C20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'Summary'!$A$21:$A$27</f>
            </numRef>
          </cat>
          <val>
            <numRef>
              <f>'Summary'!$C$21:$C$27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Allocated Overhead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" customWidth="1" min="3" max="3"/>
    <col width="29" customWidth="1" min="4" max="4"/>
    <col width="18" customWidth="1" min="5" max="5"/>
    <col width="3" customWidth="1" min="6" max="6"/>
    <col width="28" customWidth="1" min="7" max="7"/>
    <col width="15" customWidth="1" min="8" max="8"/>
    <col width="16" customWidth="1" min="9" max="9"/>
    <col width="18" customWidth="1" min="10" max="10"/>
  </cols>
  <sheetData>
    <row r="1" ht="27" customHeight="1">
      <c r="A1" s="1" t="inlineStr">
        <is>
          <t>Fictional Greenline Landscape Co. — Overhead Allocation Summary</t>
        </is>
      </c>
      <c r="B1" s="49" t="n"/>
      <c r="C1" s="49" t="n"/>
      <c r="D1" s="49" t="n"/>
      <c r="E1" s="49" t="n"/>
      <c r="F1" s="49" t="n"/>
      <c r="G1" s="49" t="n"/>
      <c r="H1" s="49" t="n"/>
      <c r="I1" s="49" t="n"/>
      <c r="J1" s="50" t="n"/>
    </row>
    <row r="2" ht="28" customHeight="1">
      <c r="A2" s="2" t="inlineStr">
        <is>
          <t>Calculated from the Jobs, Overhead, and Assumptions sheets. All sample entities and transactions are fictional.</t>
        </is>
      </c>
    </row>
    <row r="3"/>
    <row r="4">
      <c r="A4" s="3" t="inlineStr">
        <is>
          <t>Analysis Start</t>
        </is>
      </c>
      <c r="B4" s="4">
        <f>Assumptions!$B$4</f>
        <v/>
      </c>
      <c r="D4" s="5" t="inlineStr">
        <is>
          <t>Allocation Checks</t>
        </is>
      </c>
      <c r="E4" s="6" t="n"/>
    </row>
    <row r="5">
      <c r="A5" s="7" t="inlineStr">
        <is>
          <t>Analysis End</t>
        </is>
      </c>
      <c r="B5" s="8">
        <f>Assumptions!$B$5</f>
        <v/>
      </c>
      <c r="D5" s="7" t="inlineStr">
        <is>
          <t>Unallocated Overhead</t>
        </is>
      </c>
      <c r="E5" s="9">
        <f>B13</f>
        <v/>
      </c>
    </row>
    <row r="6">
      <c r="D6" s="3" t="inlineStr">
        <is>
          <t>Duplicate Job ID Rows</t>
        </is>
      </c>
      <c r="E6" s="10">
        <f>SUMPRODUCT((Jobs!$B$7:$B$106&lt;&gt;"")*(COUNTIF(Jobs!$B$7:$B$106,Jobs!$B$7:$B$106)&gt;1))</f>
        <v/>
      </c>
    </row>
    <row r="7">
      <c r="A7" s="7" t="inlineStr">
        <is>
          <t>Included Jobs</t>
        </is>
      </c>
      <c r="B7" s="11">
        <f>COUNTIFS(Jobs!$A$7:$A$106,"&gt;="&amp;Assumptions!$B$4,Jobs!$A$7:$A$106,"&lt;="&amp;Assumptions!$B$5,Jobs!$M$7:$M$106,"Yes")</f>
        <v/>
      </c>
      <c r="D7" s="7" t="inlineStr">
        <is>
          <t>Duplicate Expense ID Rows</t>
        </is>
      </c>
      <c r="E7" s="12">
        <f>SUMPRODUCT((Overhead!$B$7:$B$106&lt;&gt;"")*(COUNTIF(Overhead!$B$7:$B$106,Overhead!$B$7:$B$106)&gt;1))</f>
        <v/>
      </c>
    </row>
    <row r="8">
      <c r="A8" s="3" t="inlineStr">
        <is>
          <t>Revenue</t>
        </is>
      </c>
      <c r="B8" s="13">
        <f>SUMIFS(Jobs!$K$7:$K$106,Jobs!$A$7:$A$106,"&gt;="&amp;Assumptions!$B$4,Jobs!$A$7:$A$106,"&lt;="&amp;Assumptions!$B$5,Jobs!$M$7:$M$106,"Yes")</f>
        <v/>
      </c>
      <c r="D8" s="3" t="inlineStr">
        <is>
          <t>Included Jobs Missing Basis</t>
        </is>
      </c>
      <c r="E8" s="10">
        <f>COUNTIFS(Jobs!$M$7:$M$106,"Yes",Jobs!$N$7:$N$106,"")</f>
        <v/>
      </c>
    </row>
    <row r="9">
      <c r="A9" s="7" t="inlineStr">
        <is>
          <t>Labor Hours</t>
        </is>
      </c>
      <c r="B9" s="14">
        <f>SUMIFS(Jobs!$H$7:$H$106,Jobs!$A$7:$A$106,"&gt;="&amp;Assumptions!$B$4,Jobs!$A$7:$A$106,"&lt;="&amp;Assumptions!$B$5,Jobs!$M$7:$M$106,"Yes")</f>
        <v/>
      </c>
      <c r="D9" s="7" t="inlineStr">
        <is>
          <t>Included Expenses Missing Amount</t>
        </is>
      </c>
      <c r="E9" s="12">
        <f>COUNTIFS(Overhead!$H$7:$H$106,"Yes",Overhead!$G$7:$G$106,"")</f>
        <v/>
      </c>
    </row>
    <row r="10">
      <c r="A10" s="3" t="inlineStr">
        <is>
          <t>Direct Costs</t>
        </is>
      </c>
      <c r="B10" s="13">
        <f>SUMIFS(Jobs!$J$7:$J$106,Jobs!$A$7:$A$106,"&gt;="&amp;Assumptions!$B$4,Jobs!$A$7:$A$106,"&lt;="&amp;Assumptions!$B$5,Jobs!$M$7:$M$106,"Yes")</f>
        <v/>
      </c>
      <c r="D10" s="3" t="inlineStr">
        <is>
          <t>Allocation Status</t>
        </is>
      </c>
      <c r="E10" s="15">
        <f>IF(ABS(B13)&lt;0.01,"Balanced","Review variance")</f>
        <v/>
      </c>
    </row>
    <row r="11">
      <c r="A11" s="7" t="inlineStr">
        <is>
          <t>Recorded Overhead</t>
        </is>
      </c>
      <c r="B11" s="16">
        <f>SUMIFS(Overhead!$G$7:$G$106,Overhead!$A$7:$A$106,"&gt;="&amp;Assumptions!$B$4,Overhead!$A$7:$A$106,"&lt;="&amp;Assumptions!$B$5,Overhead!$H$7:$H$106,"Yes")</f>
        <v/>
      </c>
    </row>
    <row r="12">
      <c r="A12" s="3" t="inlineStr">
        <is>
          <t>Allocated Overhead</t>
        </is>
      </c>
      <c r="B12" s="13">
        <f>SUMIFS(Jobs!$O$7:$O$106,Jobs!$A$7:$A$106,"&gt;="&amp;Assumptions!$B$4,Jobs!$A$7:$A$106,"&lt;="&amp;Assumptions!$B$5,Jobs!$M$7:$M$106,"Yes")</f>
        <v/>
      </c>
    </row>
    <row r="13">
      <c r="A13" s="7" t="inlineStr">
        <is>
          <t>Unallocated Overhead</t>
        </is>
      </c>
      <c r="B13" s="16">
        <f>B11-B12</f>
        <v/>
      </c>
    </row>
    <row r="14">
      <c r="A14" s="3" t="inlineStr">
        <is>
          <t>Total Cost After Overhead</t>
        </is>
      </c>
      <c r="B14" s="13">
        <f>SUM(B10,B12)</f>
        <v/>
      </c>
    </row>
    <row r="15">
      <c r="A15" s="7" t="inlineStr">
        <is>
          <t>Profit After Overhead</t>
        </is>
      </c>
      <c r="B15" s="16">
        <f>B8-B14</f>
        <v/>
      </c>
    </row>
    <row r="16">
      <c r="A16" s="3" t="inlineStr">
        <is>
          <t>Margin After Overhead</t>
        </is>
      </c>
      <c r="B16" s="17">
        <f>IFERROR(B15/B8,"")</f>
        <v/>
      </c>
    </row>
    <row r="17">
      <c r="A17" s="7" t="inlineStr">
        <is>
          <t>Overhead per Labor Hour</t>
        </is>
      </c>
      <c r="B17" s="16">
        <f>IFERROR(B11/B9,"")</f>
        <v/>
      </c>
    </row>
    <row r="18"/>
    <row r="19"/>
    <row r="20" ht="31" customHeight="1">
      <c r="A20" s="18" t="inlineStr">
        <is>
          <t>Service</t>
        </is>
      </c>
      <c r="B20" s="18" t="inlineStr">
        <is>
          <t>Revenue</t>
        </is>
      </c>
      <c r="C20" s="18" t="inlineStr">
        <is>
          <t>Allocated Overhead</t>
        </is>
      </c>
      <c r="D20" s="18" t="inlineStr">
        <is>
          <t>Profit After Overhead</t>
        </is>
      </c>
      <c r="E20" s="18" t="inlineStr">
        <is>
          <t>Margin</t>
        </is>
      </c>
      <c r="G20" s="18" t="inlineStr">
        <is>
          <t>Crew</t>
        </is>
      </c>
      <c r="H20" s="18" t="inlineStr">
        <is>
          <t>Included Jobs</t>
        </is>
      </c>
      <c r="I20" s="18" t="inlineStr">
        <is>
          <t>Revenue</t>
        </is>
      </c>
      <c r="J20" s="18" t="inlineStr">
        <is>
          <t>Allocated Overhead</t>
        </is>
      </c>
    </row>
    <row r="21">
      <c r="A21" s="19" t="inlineStr">
        <is>
          <t>Routine Mowing</t>
        </is>
      </c>
      <c r="B21" s="20">
        <f>SUMIFS(Jobs!$K$7:$K$106,Jobs!$E$7:$E$106,$A21,Jobs!$A$7:$A$106,"&gt;="&amp;Assumptions!$B$4,Jobs!$A$7:$A$106,"&lt;="&amp;Assumptions!$B$5,Jobs!$M$7:$M$106,"Yes")</f>
        <v/>
      </c>
      <c r="C21" s="20">
        <f>SUMIFS(Jobs!$O$7:$O$106,Jobs!$E$7:$E$106,$A21,Jobs!$A$7:$A$106,"&gt;="&amp;Assumptions!$B$4,Jobs!$A$7:$A$106,"&lt;="&amp;Assumptions!$B$5,Jobs!$M$7:$M$106,"Yes")</f>
        <v/>
      </c>
      <c r="D21" s="20">
        <f>SUMIFS(Jobs!$Q$7:$Q$106,Jobs!$E$7:$E$106,$A21,Jobs!$A$7:$A$106,"&gt;="&amp;Assumptions!$B$4,Jobs!$A$7:$A$106,"&lt;="&amp;Assumptions!$B$5,Jobs!$M$7:$M$106,"Yes")</f>
        <v/>
      </c>
      <c r="E21" s="21">
        <f>IFERROR(D21/B21,"")</f>
        <v/>
      </c>
      <c r="G21" s="19" t="inlineStr">
        <is>
          <t>Fictional Cedar Crew</t>
        </is>
      </c>
      <c r="H21" s="22">
        <f>COUNTIFS(Jobs!$G$7:$G$106,$G21,Jobs!$A$7:$A$106,"&gt;="&amp;Assumptions!$B$4,Jobs!$A$7:$A$106,"&lt;="&amp;Assumptions!$B$5,Jobs!$M$7:$M$106,"Yes")</f>
        <v/>
      </c>
      <c r="I21" s="20">
        <f>SUMIFS(Jobs!$K$7:$K$106,Jobs!$G$7:$G$106,$G21,Jobs!$A$7:$A$106,"&gt;="&amp;Assumptions!$B$4,Jobs!$A$7:$A$106,"&lt;="&amp;Assumptions!$B$5,Jobs!$M$7:$M$106,"Yes")</f>
        <v/>
      </c>
      <c r="J21" s="20">
        <f>SUMIFS(Jobs!$O$7:$O$106,Jobs!$G$7:$G$106,$G21,Jobs!$A$7:$A$106,"&gt;="&amp;Assumptions!$B$4,Jobs!$A$7:$A$106,"&lt;="&amp;Assumptions!$B$5,Jobs!$M$7:$M$106,"Yes")</f>
        <v/>
      </c>
    </row>
    <row r="22">
      <c r="A22" s="23" t="inlineStr">
        <is>
          <t>Seasonal Cleanup</t>
        </is>
      </c>
      <c r="B22" s="24">
        <f>SUMIFS(Jobs!$K$7:$K$106,Jobs!$E$7:$E$106,$A22,Jobs!$A$7:$A$106,"&gt;="&amp;Assumptions!$B$4,Jobs!$A$7:$A$106,"&lt;="&amp;Assumptions!$B$5,Jobs!$M$7:$M$106,"Yes")</f>
        <v/>
      </c>
      <c r="C22" s="24">
        <f>SUMIFS(Jobs!$O$7:$O$106,Jobs!$E$7:$E$106,$A22,Jobs!$A$7:$A$106,"&gt;="&amp;Assumptions!$B$4,Jobs!$A$7:$A$106,"&lt;="&amp;Assumptions!$B$5,Jobs!$M$7:$M$106,"Yes")</f>
        <v/>
      </c>
      <c r="D22" s="24">
        <f>SUMIFS(Jobs!$Q$7:$Q$106,Jobs!$E$7:$E$106,$A22,Jobs!$A$7:$A$106,"&gt;="&amp;Assumptions!$B$4,Jobs!$A$7:$A$106,"&lt;="&amp;Assumptions!$B$5,Jobs!$M$7:$M$106,"Yes")</f>
        <v/>
      </c>
      <c r="E22" s="25">
        <f>IFERROR(D22/B22,"")</f>
        <v/>
      </c>
      <c r="G22" s="23" t="inlineStr">
        <is>
          <t>Fictional Stone Crew</t>
        </is>
      </c>
      <c r="H22" s="26">
        <f>COUNTIFS(Jobs!$G$7:$G$106,$G22,Jobs!$A$7:$A$106,"&gt;="&amp;Assumptions!$B$4,Jobs!$A$7:$A$106,"&lt;="&amp;Assumptions!$B$5,Jobs!$M$7:$M$106,"Yes")</f>
        <v/>
      </c>
      <c r="I22" s="24">
        <f>SUMIFS(Jobs!$K$7:$K$106,Jobs!$G$7:$G$106,$G22,Jobs!$A$7:$A$106,"&gt;="&amp;Assumptions!$B$4,Jobs!$A$7:$A$106,"&lt;="&amp;Assumptions!$B$5,Jobs!$M$7:$M$106,"Yes")</f>
        <v/>
      </c>
      <c r="J22" s="24">
        <f>SUMIFS(Jobs!$O$7:$O$106,Jobs!$G$7:$G$106,$G22,Jobs!$A$7:$A$106,"&gt;="&amp;Assumptions!$B$4,Jobs!$A$7:$A$106,"&lt;="&amp;Assumptions!$B$5,Jobs!$M$7:$M$106,"Yes")</f>
        <v/>
      </c>
    </row>
    <row r="23">
      <c r="A23" s="19" t="inlineStr">
        <is>
          <t>Shrub Pruning</t>
        </is>
      </c>
      <c r="B23" s="20">
        <f>SUMIFS(Jobs!$K$7:$K$106,Jobs!$E$7:$E$106,$A23,Jobs!$A$7:$A$106,"&gt;="&amp;Assumptions!$B$4,Jobs!$A$7:$A$106,"&lt;="&amp;Assumptions!$B$5,Jobs!$M$7:$M$106,"Yes")</f>
        <v/>
      </c>
      <c r="C23" s="20">
        <f>SUMIFS(Jobs!$O$7:$O$106,Jobs!$E$7:$E$106,$A23,Jobs!$A$7:$A$106,"&gt;="&amp;Assumptions!$B$4,Jobs!$A$7:$A$106,"&lt;="&amp;Assumptions!$B$5,Jobs!$M$7:$M$106,"Yes")</f>
        <v/>
      </c>
      <c r="D23" s="20">
        <f>SUMIFS(Jobs!$Q$7:$Q$106,Jobs!$E$7:$E$106,$A23,Jobs!$A$7:$A$106,"&gt;="&amp;Assumptions!$B$4,Jobs!$A$7:$A$106,"&lt;="&amp;Assumptions!$B$5,Jobs!$M$7:$M$106,"Yes")</f>
        <v/>
      </c>
      <c r="E23" s="21">
        <f>IFERROR(D23/B23,"")</f>
        <v/>
      </c>
      <c r="G23" s="19" t="inlineStr">
        <is>
          <t>Fictional Bluebird Crew</t>
        </is>
      </c>
      <c r="H23" s="22">
        <f>COUNTIFS(Jobs!$G$7:$G$106,$G23,Jobs!$A$7:$A$106,"&gt;="&amp;Assumptions!$B$4,Jobs!$A$7:$A$106,"&lt;="&amp;Assumptions!$B$5,Jobs!$M$7:$M$106,"Yes")</f>
        <v/>
      </c>
      <c r="I23" s="20">
        <f>SUMIFS(Jobs!$K$7:$K$106,Jobs!$G$7:$G$106,$G23,Jobs!$A$7:$A$106,"&gt;="&amp;Assumptions!$B$4,Jobs!$A$7:$A$106,"&lt;="&amp;Assumptions!$B$5,Jobs!$M$7:$M$106,"Yes")</f>
        <v/>
      </c>
      <c r="J23" s="20">
        <f>SUMIFS(Jobs!$O$7:$O$106,Jobs!$G$7:$G$106,$G23,Jobs!$A$7:$A$106,"&gt;="&amp;Assumptions!$B$4,Jobs!$A$7:$A$106,"&lt;="&amp;Assumptions!$B$5,Jobs!$M$7:$M$106,"Yes")</f>
        <v/>
      </c>
    </row>
    <row r="24">
      <c r="A24" s="23" t="inlineStr">
        <is>
          <t>Mulch Installation</t>
        </is>
      </c>
      <c r="B24" s="24">
        <f>SUMIFS(Jobs!$K$7:$K$106,Jobs!$E$7:$E$106,$A24,Jobs!$A$7:$A$106,"&gt;="&amp;Assumptions!$B$4,Jobs!$A$7:$A$106,"&lt;="&amp;Assumptions!$B$5,Jobs!$M$7:$M$106,"Yes")</f>
        <v/>
      </c>
      <c r="C24" s="24">
        <f>SUMIFS(Jobs!$O$7:$O$106,Jobs!$E$7:$E$106,$A24,Jobs!$A$7:$A$106,"&gt;="&amp;Assumptions!$B$4,Jobs!$A$7:$A$106,"&lt;="&amp;Assumptions!$B$5,Jobs!$M$7:$M$106,"Yes")</f>
        <v/>
      </c>
      <c r="D24" s="24">
        <f>SUMIFS(Jobs!$Q$7:$Q$106,Jobs!$E$7:$E$106,$A24,Jobs!$A$7:$A$106,"&gt;="&amp;Assumptions!$B$4,Jobs!$A$7:$A$106,"&lt;="&amp;Assumptions!$B$5,Jobs!$M$7:$M$106,"Yes")</f>
        <v/>
      </c>
      <c r="E24" s="25">
        <f>IFERROR(D24/B24,"")</f>
        <v/>
      </c>
    </row>
    <row r="25">
      <c r="A25" s="19" t="inlineStr">
        <is>
          <t>Bed Renovation</t>
        </is>
      </c>
      <c r="B25" s="20">
        <f>SUMIFS(Jobs!$K$7:$K$106,Jobs!$E$7:$E$106,$A25,Jobs!$A$7:$A$106,"&gt;="&amp;Assumptions!$B$4,Jobs!$A$7:$A$106,"&lt;="&amp;Assumptions!$B$5,Jobs!$M$7:$M$106,"Yes")</f>
        <v/>
      </c>
      <c r="C25" s="20">
        <f>SUMIFS(Jobs!$O$7:$O$106,Jobs!$E$7:$E$106,$A25,Jobs!$A$7:$A$106,"&gt;="&amp;Assumptions!$B$4,Jobs!$A$7:$A$106,"&lt;="&amp;Assumptions!$B$5,Jobs!$M$7:$M$106,"Yes")</f>
        <v/>
      </c>
      <c r="D25" s="20">
        <f>SUMIFS(Jobs!$Q$7:$Q$106,Jobs!$E$7:$E$106,$A25,Jobs!$A$7:$A$106,"&gt;="&amp;Assumptions!$B$4,Jobs!$A$7:$A$106,"&lt;="&amp;Assumptions!$B$5,Jobs!$M$7:$M$106,"Yes")</f>
        <v/>
      </c>
      <c r="E25" s="21">
        <f>IFERROR(D25/B25,"")</f>
        <v/>
      </c>
    </row>
    <row r="26">
      <c r="A26" s="23" t="inlineStr">
        <is>
          <t>Landscape Installation</t>
        </is>
      </c>
      <c r="B26" s="24">
        <f>SUMIFS(Jobs!$K$7:$K$106,Jobs!$E$7:$E$106,$A26,Jobs!$A$7:$A$106,"&gt;="&amp;Assumptions!$B$4,Jobs!$A$7:$A$106,"&lt;="&amp;Assumptions!$B$5,Jobs!$M$7:$M$106,"Yes")</f>
        <v/>
      </c>
      <c r="C26" s="24">
        <f>SUMIFS(Jobs!$O$7:$O$106,Jobs!$E$7:$E$106,$A26,Jobs!$A$7:$A$106,"&gt;="&amp;Assumptions!$B$4,Jobs!$A$7:$A$106,"&lt;="&amp;Assumptions!$B$5,Jobs!$M$7:$M$106,"Yes")</f>
        <v/>
      </c>
      <c r="D26" s="24">
        <f>SUMIFS(Jobs!$Q$7:$Q$106,Jobs!$E$7:$E$106,$A26,Jobs!$A$7:$A$106,"&gt;="&amp;Assumptions!$B$4,Jobs!$A$7:$A$106,"&lt;="&amp;Assumptions!$B$5,Jobs!$M$7:$M$106,"Yes")</f>
        <v/>
      </c>
      <c r="E26" s="25">
        <f>IFERROR(D26/B26,"")</f>
        <v/>
      </c>
    </row>
    <row r="27">
      <c r="A27" s="19" t="inlineStr">
        <is>
          <t>Sod Installation</t>
        </is>
      </c>
      <c r="B27" s="20">
        <f>SUMIFS(Jobs!$K$7:$K$106,Jobs!$E$7:$E$106,$A27,Jobs!$A$7:$A$106,"&gt;="&amp;Assumptions!$B$4,Jobs!$A$7:$A$106,"&lt;="&amp;Assumptions!$B$5,Jobs!$M$7:$M$106,"Yes")</f>
        <v/>
      </c>
      <c r="C27" s="20">
        <f>SUMIFS(Jobs!$O$7:$O$106,Jobs!$E$7:$E$106,$A27,Jobs!$A$7:$A$106,"&gt;="&amp;Assumptions!$B$4,Jobs!$A$7:$A$106,"&lt;="&amp;Assumptions!$B$5,Jobs!$M$7:$M$106,"Yes")</f>
        <v/>
      </c>
      <c r="D27" s="20">
        <f>SUMIFS(Jobs!$Q$7:$Q$106,Jobs!$E$7:$E$106,$A27,Jobs!$A$7:$A$106,"&gt;="&amp;Assumptions!$B$4,Jobs!$A$7:$A$106,"&lt;="&amp;Assumptions!$B$5,Jobs!$M$7:$M$106,"Yes")</f>
        <v/>
      </c>
      <c r="E27" s="21">
        <f>IFERROR(D27/B27,"")</f>
        <v/>
      </c>
    </row>
    <row r="28"/>
    <row r="29"/>
    <row r="30"/>
    <row r="31" ht="31" customHeight="1">
      <c r="A31" s="18" t="inlineStr">
        <is>
          <t>Overhead Source Pool</t>
        </is>
      </c>
      <c r="B31" s="18" t="inlineStr">
        <is>
          <t>Recorded Overhead</t>
        </is>
      </c>
    </row>
    <row r="32">
      <c r="A32" s="23" t="inlineStr">
        <is>
          <t>All Operations</t>
        </is>
      </c>
      <c r="B32" s="24">
        <f>SUMIFS(Overhead!$G$7:$G$106,Overhead!$F$7:$F$106,$A32,Overhead!$A$7:$A$106,"&gt;="&amp;Assumptions!$B$4,Overhead!$A$7:$A$106,"&lt;="&amp;Assumptions!$B$5,Overhead!$H$7:$H$106,"Yes")</f>
        <v/>
      </c>
    </row>
    <row r="33">
      <c r="A33" s="19" t="inlineStr">
        <is>
          <t>Maintenance</t>
        </is>
      </c>
      <c r="B33" s="20">
        <f>SUMIFS(Overhead!$G$7:$G$106,Overhead!$F$7:$F$106,$A33,Overhead!$A$7:$A$106,"&gt;="&amp;Assumptions!$B$4,Overhead!$A$7:$A$106,"&lt;="&amp;Assumptions!$B$5,Overhead!$H$7:$H$106,"Yes")</f>
        <v/>
      </c>
    </row>
    <row r="34">
      <c r="A34" s="23" t="inlineStr">
        <is>
          <t>Enhancements</t>
        </is>
      </c>
      <c r="B34" s="24">
        <f>SUMIFS(Overhead!$G$7:$G$106,Overhead!$F$7:$F$106,$A34,Overhead!$A$7:$A$106,"&gt;="&amp;Assumptions!$B$4,Overhead!$A$7:$A$106,"&lt;="&amp;Assumptions!$B$5,Overhead!$H$7:$H$106,"Yes")</f>
        <v/>
      </c>
    </row>
    <row r="35">
      <c r="A35" s="19" t="inlineStr">
        <is>
          <t>Installation</t>
        </is>
      </c>
      <c r="B35" s="20">
        <f>SUMIFS(Overhead!$G$7:$G$106,Overhead!$F$7:$F$106,$A35,Overhead!$A$7:$A$106,"&gt;="&amp;Assumptions!$B$4,Overhead!$A$7:$A$106,"&lt;="&amp;Assumptions!$B$5,Overhead!$H$7:$H$106,"Yes")</f>
        <v/>
      </c>
    </row>
  </sheetData>
  <autoFilter ref="A20:E27"/>
  <mergeCells count="2">
    <mergeCell ref="A1:J1"/>
    <mergeCell ref="A2:J2"/>
  </mergeCells>
  <conditionalFormatting sqref="E10">
    <cfRule type="expression" priority="1" dxfId="0">
      <formula>$E$10="Balanced"</formula>
    </cfRule>
    <cfRule type="expression" priority="2" dxfId="1">
      <formula>$E$10="Review variance"</formula>
    </cfRule>
  </conditionalFormatting>
  <conditionalFormatting sqref="E5">
    <cfRule type="expression" priority="3" dxfId="2">
      <formula>ABS($E$5)&gt;=0.01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8" customWidth="1" min="3" max="3"/>
    <col width="29" customWidth="1" min="4" max="4"/>
    <col width="23" customWidth="1" min="5" max="5"/>
    <col width="17" customWidth="1" min="6" max="6"/>
    <col width="24" customWidth="1" min="7" max="7"/>
    <col width="12" customWidth="1" min="8" max="8"/>
    <col width="14" customWidth="1" min="9" max="9"/>
    <col width="14" customWidth="1" min="10" max="10"/>
    <col width="14" customWidth="1" min="11" max="11"/>
    <col width="14" customWidth="1" min="12" max="12"/>
    <col width="16" customWidth="1" min="13" max="13"/>
    <col width="17" customWidth="1" min="14" max="14"/>
    <col width="18" customWidth="1" min="15" max="15"/>
    <col width="16" customWidth="1" min="16" max="16"/>
    <col width="19" customWidth="1" min="17" max="17"/>
    <col width="18" customWidth="1" min="18" max="18"/>
  </cols>
  <sheetData>
    <row r="1" ht="27" customHeight="1">
      <c r="A1" s="1" t="inlineStr">
        <is>
          <t>Fictional Greenline Landscape Co. — Job Allocation Records</t>
        </is>
      </c>
      <c r="B1" s="49" t="n"/>
      <c r="C1" s="49" t="n"/>
      <c r="D1" s="49" t="n"/>
      <c r="E1" s="49" t="n"/>
      <c r="F1" s="49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50" t="n"/>
    </row>
    <row r="2">
      <c r="A2" s="2" t="inlineStr">
        <is>
          <t>Enter job activity and select whether each job participates in the allocation. Yellow cells are editable.</t>
        </is>
      </c>
    </row>
    <row r="3"/>
    <row r="4">
      <c r="A4" s="27" t="inlineStr">
        <is>
          <t>Current allocation method:</t>
        </is>
      </c>
      <c r="B4" s="28">
        <f>Assumptions!$B$6</f>
        <v/>
      </c>
      <c r="D4" s="27" t="inlineStr">
        <is>
          <t>Analysis period:</t>
        </is>
      </c>
      <c r="E4" s="29">
        <f>Assumptions!$B$4</f>
        <v/>
      </c>
      <c r="F4" s="29">
        <f>Assumptions!$B$5</f>
        <v/>
      </c>
    </row>
    <row r="5"/>
    <row r="6" ht="31" customHeight="1">
      <c r="A6" s="30" t="inlineStr">
        <is>
          <t>Job Date</t>
        </is>
      </c>
      <c r="B6" s="30" t="inlineStr">
        <is>
          <t>Job ID</t>
        </is>
      </c>
      <c r="C6" s="30" t="inlineStr">
        <is>
          <t>Fictional Customer</t>
        </is>
      </c>
      <c r="D6" s="30" t="inlineStr">
        <is>
          <t>Fictional Property</t>
        </is>
      </c>
      <c r="E6" s="30" t="inlineStr">
        <is>
          <t>Service</t>
        </is>
      </c>
      <c r="F6" s="30" t="inlineStr">
        <is>
          <t>Allocation Pool</t>
        </is>
      </c>
      <c r="G6" s="30" t="inlineStr">
        <is>
          <t>Crew</t>
        </is>
      </c>
      <c r="H6" s="30" t="inlineStr">
        <is>
          <t>Labor Hours</t>
        </is>
      </c>
      <c r="I6" s="30" t="inlineStr">
        <is>
          <t>Equipment Hours</t>
        </is>
      </c>
      <c r="J6" s="30" t="inlineStr">
        <is>
          <t>Direct Cost</t>
        </is>
      </c>
      <c r="K6" s="30" t="inlineStr">
        <is>
          <t>Revenue</t>
        </is>
      </c>
      <c r="L6" s="30" t="inlineStr">
        <is>
          <t>Status</t>
        </is>
      </c>
      <c r="M6" s="30" t="inlineStr">
        <is>
          <t>Include in Allocation</t>
        </is>
      </c>
      <c r="N6" s="30" t="inlineStr">
        <is>
          <t>Allocation Basis Qty</t>
        </is>
      </c>
      <c r="O6" s="30" t="inlineStr">
        <is>
          <t>Allocated Overhead</t>
        </is>
      </c>
      <c r="P6" s="30" t="inlineStr">
        <is>
          <t>Total Job Cost</t>
        </is>
      </c>
      <c r="Q6" s="30" t="inlineStr">
        <is>
          <t>Profit After Overhead</t>
        </is>
      </c>
      <c r="R6" s="30" t="inlineStr">
        <is>
          <t>Margin After Overhead</t>
        </is>
      </c>
    </row>
    <row r="7">
      <c r="A7" s="31" t="n">
        <v>46236</v>
      </c>
      <c r="B7" s="32" t="inlineStr">
        <is>
          <t>FICT-JOB-2608-001</t>
        </is>
      </c>
      <c r="C7" s="32" t="inlineStr">
        <is>
          <t>Fictional Amber Gate HOA</t>
        </is>
      </c>
      <c r="D7" s="32" t="inlineStr">
        <is>
          <t>Fictional Amber Gate Commons</t>
        </is>
      </c>
      <c r="E7" s="32" t="inlineStr">
        <is>
          <t>Routine Mowing</t>
        </is>
      </c>
      <c r="F7" s="32" t="inlineStr">
        <is>
          <t>Maintenance</t>
        </is>
      </c>
      <c r="G7" s="32" t="inlineStr">
        <is>
          <t>Fictional Cedar Crew</t>
        </is>
      </c>
      <c r="H7" s="33" t="n">
        <v>18</v>
      </c>
      <c r="I7" s="33" t="n">
        <v>7</v>
      </c>
      <c r="J7" s="34" t="n">
        <v>480</v>
      </c>
      <c r="K7" s="34" t="n">
        <v>1350</v>
      </c>
      <c r="L7" s="35" t="inlineStr">
        <is>
          <t>Completed</t>
        </is>
      </c>
      <c r="M7" s="35" t="inlineStr">
        <is>
          <t>Yes</t>
        </is>
      </c>
      <c r="N7" s="36">
        <f>IF(OR($A7="",$B7="",$F7="",$M7&lt;&gt;"Yes"),"",IF(Assumptions!$B$6="Labor Hours",IF($H7="","",MAX(0,$H7)),IF(Assumptions!$B$6="Equipment Hours",IF($I7="","",MAX(0,$I7)),IF(Assumptions!$B$6="Direct Cost",IF($J7="","",MAX(0,$J7)),IF(Assumptions!$B$6="Revenue",IF($K7="","",MAX(0,$K7)),IF(Assumptions!$B$6="Equal per Job",1,""))))))</f>
        <v/>
      </c>
      <c r="O7" s="37">
        <f>IF($N7="","",IFERROR((SUMIFS(Overhead!$G$7:$G$106,Overhead!$A$7:$A$106,"&gt;="&amp;Assumptions!$B$4,Overhead!$A$7:$A$106,"&lt;="&amp;Assumptions!$B$5,Overhead!$F$7:$F$106,"All Operations",Overhead!$H$7:$H$106,"Yes")*$N7/SUMIFS($N$7:$N$106,$A$7:$A$106,"&gt;="&amp;Assumptions!$B$4,$A$7:$A$106,"&lt;="&amp;Assumptions!$B$5,$M$7:$M$106,"Yes"))+(SUMIFS(Overhead!$G$7:$G$106,Overhead!$A$7:$A$106,"&gt;="&amp;Assumptions!$B$4,Overhead!$A$7:$A$106,"&lt;="&amp;Assumptions!$B$5,Overhead!$F$7:$F$106,$F7,Overhead!$H$7:$H$106,"Yes")*$N7/SUMIFS($N$7:$N$106,$A$7:$A$106,"&gt;="&amp;Assumptions!$B$4,$A$7:$A$106,"&lt;="&amp;Assumptions!$B$5,$F$7:$F$106,$F7,$M$7:$M$106,"Yes")),0))</f>
        <v/>
      </c>
      <c r="P7" s="37">
        <f>IF($A7="","",IF(OR($J7="",$O7=""),"",SUM($J7,$O7)))</f>
        <v/>
      </c>
      <c r="Q7" s="37">
        <f>IF($A7="","",IF(OR($K7="",$P7=""),"",$K7-$P7))</f>
        <v/>
      </c>
      <c r="R7" s="38">
        <f>IF($Q7="","",IFERROR($Q7/$K7,""))</f>
        <v/>
      </c>
    </row>
    <row r="8">
      <c r="A8" s="31" t="n">
        <v>46238</v>
      </c>
      <c r="B8" s="32" t="inlineStr">
        <is>
          <t>FICT-JOB-2608-002</t>
        </is>
      </c>
      <c r="C8" s="32" t="inlineStr">
        <is>
          <t>Fictional Willow Lantern Offices</t>
        </is>
      </c>
      <c r="D8" s="32" t="inlineStr">
        <is>
          <t>Fictional Willow Lantern Campus</t>
        </is>
      </c>
      <c r="E8" s="32" t="inlineStr">
        <is>
          <t>Seasonal Cleanup</t>
        </is>
      </c>
      <c r="F8" s="32" t="inlineStr">
        <is>
          <t>Maintenance</t>
        </is>
      </c>
      <c r="G8" s="32" t="inlineStr">
        <is>
          <t>Fictional Stone Crew</t>
        </is>
      </c>
      <c r="H8" s="33" t="n">
        <v>26</v>
      </c>
      <c r="I8" s="33" t="n">
        <v>9.5</v>
      </c>
      <c r="J8" s="34" t="n">
        <v>760</v>
      </c>
      <c r="K8" s="34" t="n">
        <v>2100</v>
      </c>
      <c r="L8" s="35" t="inlineStr">
        <is>
          <t>Completed</t>
        </is>
      </c>
      <c r="M8" s="35" t="inlineStr">
        <is>
          <t>Yes</t>
        </is>
      </c>
      <c r="N8" s="39">
        <f>IF(OR($A8="",$B8="",$F8="",$M8&lt;&gt;"Yes"),"",IF(Assumptions!$B$6="Labor Hours",IF($H8="","",MAX(0,$H8)),IF(Assumptions!$B$6="Equipment Hours",IF($I8="","",MAX(0,$I8)),IF(Assumptions!$B$6="Direct Cost",IF($J8="","",MAX(0,$J8)),IF(Assumptions!$B$6="Revenue",IF($K8="","",MAX(0,$K8)),IF(Assumptions!$B$6="Equal per Job",1,""))))))</f>
        <v/>
      </c>
      <c r="O8" s="40">
        <f>IF($N8="","",IFERROR((SUMIFS(Overhead!$G$7:$G$106,Overhead!$A$7:$A$106,"&gt;="&amp;Assumptions!$B$4,Overhead!$A$7:$A$106,"&lt;="&amp;Assumptions!$B$5,Overhead!$F$7:$F$106,"All Operations",Overhead!$H$7:$H$106,"Yes")*$N8/SUMIFS($N$7:$N$106,$A$7:$A$106,"&gt;="&amp;Assumptions!$B$4,$A$7:$A$106,"&lt;="&amp;Assumptions!$B$5,$M$7:$M$106,"Yes"))+(SUMIFS(Overhead!$G$7:$G$106,Overhead!$A$7:$A$106,"&gt;="&amp;Assumptions!$B$4,Overhead!$A$7:$A$106,"&lt;="&amp;Assumptions!$B$5,Overhead!$F$7:$F$106,$F8,Overhead!$H$7:$H$106,"Yes")*$N8/SUMIFS($N$7:$N$106,$A$7:$A$106,"&gt;="&amp;Assumptions!$B$4,$A$7:$A$106,"&lt;="&amp;Assumptions!$B$5,$F$7:$F$106,$F8,$M$7:$M$106,"Yes")),0))</f>
        <v/>
      </c>
      <c r="P8" s="40">
        <f>IF($A8="","",IF(OR($J8="",$O8=""),"",SUM($J8,$O8)))</f>
        <v/>
      </c>
      <c r="Q8" s="40">
        <f>IF($A8="","",IF(OR($K8="",$P8=""),"",$K8-$P8))</f>
        <v/>
      </c>
      <c r="R8" s="41">
        <f>IF($Q8="","",IFERROR($Q8/$K8,""))</f>
        <v/>
      </c>
    </row>
    <row r="9">
      <c r="A9" s="31" t="n">
        <v>46240</v>
      </c>
      <c r="B9" s="32" t="inlineStr">
        <is>
          <t>FICT-JOB-2608-003</t>
        </is>
      </c>
      <c r="C9" s="32" t="inlineStr">
        <is>
          <t>Fictional Copper Finch Retail</t>
        </is>
      </c>
      <c r="D9" s="32" t="inlineStr">
        <is>
          <t>Fictional Copper Finch Plaza</t>
        </is>
      </c>
      <c r="E9" s="32" t="inlineStr">
        <is>
          <t>Shrub Pruning</t>
        </is>
      </c>
      <c r="F9" s="32" t="inlineStr">
        <is>
          <t>Maintenance</t>
        </is>
      </c>
      <c r="G9" s="32" t="inlineStr">
        <is>
          <t>Fictional Bluebird Crew</t>
        </is>
      </c>
      <c r="H9" s="33" t="n">
        <v>14.5</v>
      </c>
      <c r="I9" s="33" t="n">
        <v>4</v>
      </c>
      <c r="J9" s="34" t="n">
        <v>390</v>
      </c>
      <c r="K9" s="34" t="n">
        <v>1125</v>
      </c>
      <c r="L9" s="35" t="inlineStr">
        <is>
          <t>Completed</t>
        </is>
      </c>
      <c r="M9" s="35" t="inlineStr">
        <is>
          <t>Yes</t>
        </is>
      </c>
      <c r="N9" s="36">
        <f>IF(OR($A9="",$B9="",$F9="",$M9&lt;&gt;"Yes"),"",IF(Assumptions!$B$6="Labor Hours",IF($H9="","",MAX(0,$H9)),IF(Assumptions!$B$6="Equipment Hours",IF($I9="","",MAX(0,$I9)),IF(Assumptions!$B$6="Direct Cost",IF($J9="","",MAX(0,$J9)),IF(Assumptions!$B$6="Revenue",IF($K9="","",MAX(0,$K9)),IF(Assumptions!$B$6="Equal per Job",1,""))))))</f>
        <v/>
      </c>
      <c r="O9" s="37">
        <f>IF($N9="","",IFERROR((SUMIFS(Overhead!$G$7:$G$106,Overhead!$A$7:$A$106,"&gt;="&amp;Assumptions!$B$4,Overhead!$A$7:$A$106,"&lt;="&amp;Assumptions!$B$5,Overhead!$F$7:$F$106,"All Operations",Overhead!$H$7:$H$106,"Yes")*$N9/SUMIFS($N$7:$N$106,$A$7:$A$106,"&gt;="&amp;Assumptions!$B$4,$A$7:$A$106,"&lt;="&amp;Assumptions!$B$5,$M$7:$M$106,"Yes"))+(SUMIFS(Overhead!$G$7:$G$106,Overhead!$A$7:$A$106,"&gt;="&amp;Assumptions!$B$4,Overhead!$A$7:$A$106,"&lt;="&amp;Assumptions!$B$5,Overhead!$F$7:$F$106,$F9,Overhead!$H$7:$H$106,"Yes")*$N9/SUMIFS($N$7:$N$106,$A$7:$A$106,"&gt;="&amp;Assumptions!$B$4,$A$7:$A$106,"&lt;="&amp;Assumptions!$B$5,$F$7:$F$106,$F9,$M$7:$M$106,"Yes")),0))</f>
        <v/>
      </c>
      <c r="P9" s="37">
        <f>IF($A9="","",IF(OR($J9="",$O9=""),"",SUM($J9,$O9)))</f>
        <v/>
      </c>
      <c r="Q9" s="37">
        <f>IF($A9="","",IF(OR($K9="",$P9=""),"",$K9-$P9))</f>
        <v/>
      </c>
      <c r="R9" s="38">
        <f>IF($Q9="","",IFERROR($Q9/$K9,""))</f>
        <v/>
      </c>
    </row>
    <row r="10">
      <c r="A10" s="31" t="n">
        <v>46242</v>
      </c>
      <c r="B10" s="32" t="inlineStr">
        <is>
          <t>FICT-JOB-2608-004</t>
        </is>
      </c>
      <c r="C10" s="32" t="inlineStr">
        <is>
          <t>Fictional Blue Acorn HOA</t>
        </is>
      </c>
      <c r="D10" s="32" t="inlineStr">
        <is>
          <t>Fictional Blue Acorn Courtyard</t>
        </is>
      </c>
      <c r="E10" s="32" t="inlineStr">
        <is>
          <t>Mulch Installation</t>
        </is>
      </c>
      <c r="F10" s="32" t="inlineStr">
        <is>
          <t>Enhancements</t>
        </is>
      </c>
      <c r="G10" s="32" t="inlineStr">
        <is>
          <t>Fictional Cedar Crew</t>
        </is>
      </c>
      <c r="H10" s="33" t="n">
        <v>32</v>
      </c>
      <c r="I10" s="33" t="n">
        <v>12</v>
      </c>
      <c r="J10" s="34" t="n">
        <v>1850</v>
      </c>
      <c r="K10" s="34" t="n">
        <v>4100</v>
      </c>
      <c r="L10" s="35" t="inlineStr">
        <is>
          <t>Completed</t>
        </is>
      </c>
      <c r="M10" s="35" t="inlineStr">
        <is>
          <t>Yes</t>
        </is>
      </c>
      <c r="N10" s="39">
        <f>IF(OR($A10="",$B10="",$F10="",$M10&lt;&gt;"Yes"),"",IF(Assumptions!$B$6="Labor Hours",IF($H10="","",MAX(0,$H10)),IF(Assumptions!$B$6="Equipment Hours",IF($I10="","",MAX(0,$I10)),IF(Assumptions!$B$6="Direct Cost",IF($J10="","",MAX(0,$J10)),IF(Assumptions!$B$6="Revenue",IF($K10="","",MAX(0,$K10)),IF(Assumptions!$B$6="Equal per Job",1,""))))))</f>
        <v/>
      </c>
      <c r="O10" s="40">
        <f>IF($N10="","",IFERROR((SUMIFS(Overhead!$G$7:$G$106,Overhead!$A$7:$A$106,"&gt;="&amp;Assumptions!$B$4,Overhead!$A$7:$A$106,"&lt;="&amp;Assumptions!$B$5,Overhead!$F$7:$F$106,"All Operations",Overhead!$H$7:$H$106,"Yes")*$N10/SUMIFS($N$7:$N$106,$A$7:$A$106,"&gt;="&amp;Assumptions!$B$4,$A$7:$A$106,"&lt;="&amp;Assumptions!$B$5,$M$7:$M$106,"Yes"))+(SUMIFS(Overhead!$G$7:$G$106,Overhead!$A$7:$A$106,"&gt;="&amp;Assumptions!$B$4,Overhead!$A$7:$A$106,"&lt;="&amp;Assumptions!$B$5,Overhead!$F$7:$F$106,$F10,Overhead!$H$7:$H$106,"Yes")*$N10/SUMIFS($N$7:$N$106,$A$7:$A$106,"&gt;="&amp;Assumptions!$B$4,$A$7:$A$106,"&lt;="&amp;Assumptions!$B$5,$F$7:$F$106,$F10,$M$7:$M$106,"Yes")),0))</f>
        <v/>
      </c>
      <c r="P10" s="40">
        <f>IF($A10="","",IF(OR($J10="",$O10=""),"",SUM($J10,$O10)))</f>
        <v/>
      </c>
      <c r="Q10" s="40">
        <f>IF($A10="","",IF(OR($K10="",$P10=""),"",$K10-$P10))</f>
        <v/>
      </c>
      <c r="R10" s="41">
        <f>IF($Q10="","",IFERROR($Q10/$K10,""))</f>
        <v/>
      </c>
    </row>
    <row r="11">
      <c r="A11" s="31" t="n">
        <v>46244</v>
      </c>
      <c r="B11" s="32" t="inlineStr">
        <is>
          <t>FICT-JOB-2608-005</t>
        </is>
      </c>
      <c r="C11" s="32" t="inlineStr">
        <is>
          <t>Fictional Sunlit Pebble LLC</t>
        </is>
      </c>
      <c r="D11" s="32" t="inlineStr">
        <is>
          <t>Fictional Sunlit Pebble Center</t>
        </is>
      </c>
      <c r="E11" s="32" t="inlineStr">
        <is>
          <t>Bed Renovation</t>
        </is>
      </c>
      <c r="F11" s="32" t="inlineStr">
        <is>
          <t>Enhancements</t>
        </is>
      </c>
      <c r="G11" s="32" t="inlineStr">
        <is>
          <t>Fictional Stone Crew</t>
        </is>
      </c>
      <c r="H11" s="33" t="n">
        <v>38</v>
      </c>
      <c r="I11" s="33" t="n">
        <v>14.5</v>
      </c>
      <c r="J11" s="34" t="n">
        <v>2325</v>
      </c>
      <c r="K11" s="34" t="n">
        <v>5200</v>
      </c>
      <c r="L11" s="35" t="inlineStr">
        <is>
          <t>Completed</t>
        </is>
      </c>
      <c r="M11" s="35" t="inlineStr">
        <is>
          <t>Yes</t>
        </is>
      </c>
      <c r="N11" s="36">
        <f>IF(OR($A11="",$B11="",$F11="",$M11&lt;&gt;"Yes"),"",IF(Assumptions!$B$6="Labor Hours",IF($H11="","",MAX(0,$H11)),IF(Assumptions!$B$6="Equipment Hours",IF($I11="","",MAX(0,$I11)),IF(Assumptions!$B$6="Direct Cost",IF($J11="","",MAX(0,$J11)),IF(Assumptions!$B$6="Revenue",IF($K11="","",MAX(0,$K11)),IF(Assumptions!$B$6="Equal per Job",1,""))))))</f>
        <v/>
      </c>
      <c r="O11" s="37">
        <f>IF($N11="","",IFERROR((SUMIFS(Overhead!$G$7:$G$106,Overhead!$A$7:$A$106,"&gt;="&amp;Assumptions!$B$4,Overhead!$A$7:$A$106,"&lt;="&amp;Assumptions!$B$5,Overhead!$F$7:$F$106,"All Operations",Overhead!$H$7:$H$106,"Yes")*$N11/SUMIFS($N$7:$N$106,$A$7:$A$106,"&gt;="&amp;Assumptions!$B$4,$A$7:$A$106,"&lt;="&amp;Assumptions!$B$5,$M$7:$M$106,"Yes"))+(SUMIFS(Overhead!$G$7:$G$106,Overhead!$A$7:$A$106,"&gt;="&amp;Assumptions!$B$4,Overhead!$A$7:$A$106,"&lt;="&amp;Assumptions!$B$5,Overhead!$F$7:$F$106,$F11,Overhead!$H$7:$H$106,"Yes")*$N11/SUMIFS($N$7:$N$106,$A$7:$A$106,"&gt;="&amp;Assumptions!$B$4,$A$7:$A$106,"&lt;="&amp;Assumptions!$B$5,$F$7:$F$106,$F11,$M$7:$M$106,"Yes")),0))</f>
        <v/>
      </c>
      <c r="P11" s="37">
        <f>IF($A11="","",IF(OR($J11="",$O11=""),"",SUM($J11,$O11)))</f>
        <v/>
      </c>
      <c r="Q11" s="37">
        <f>IF($A11="","",IF(OR($K11="",$P11=""),"",$K11-$P11))</f>
        <v/>
      </c>
      <c r="R11" s="38">
        <f>IF($Q11="","",IFERROR($Q11/$K11,""))</f>
        <v/>
      </c>
    </row>
    <row r="12">
      <c r="A12" s="31" t="n">
        <v>46247</v>
      </c>
      <c r="B12" s="32" t="inlineStr">
        <is>
          <t>FICT-JOB-2608-006</t>
        </is>
      </c>
      <c r="C12" s="32" t="inlineStr">
        <is>
          <t>Fictional Silver Maple Partners</t>
        </is>
      </c>
      <c r="D12" s="32" t="inlineStr">
        <is>
          <t>Fictional Silver Maple Terrace</t>
        </is>
      </c>
      <c r="E12" s="32" t="inlineStr">
        <is>
          <t>Landscape Installation</t>
        </is>
      </c>
      <c r="F12" s="32" t="inlineStr">
        <is>
          <t>Installation</t>
        </is>
      </c>
      <c r="G12" s="32" t="inlineStr">
        <is>
          <t>Fictional Bluebird Crew</t>
        </is>
      </c>
      <c r="H12" s="33" t="n">
        <v>62</v>
      </c>
      <c r="I12" s="33" t="n">
        <v>28</v>
      </c>
      <c r="J12" s="34" t="n">
        <v>7200</v>
      </c>
      <c r="K12" s="34" t="n">
        <v>12800</v>
      </c>
      <c r="L12" s="35" t="inlineStr">
        <is>
          <t>Completed</t>
        </is>
      </c>
      <c r="M12" s="35" t="inlineStr">
        <is>
          <t>Yes</t>
        </is>
      </c>
      <c r="N12" s="39">
        <f>IF(OR($A12="",$B12="",$F12="",$M12&lt;&gt;"Yes"),"",IF(Assumptions!$B$6="Labor Hours",IF($H12="","",MAX(0,$H12)),IF(Assumptions!$B$6="Equipment Hours",IF($I12="","",MAX(0,$I12)),IF(Assumptions!$B$6="Direct Cost",IF($J12="","",MAX(0,$J12)),IF(Assumptions!$B$6="Revenue",IF($K12="","",MAX(0,$K12)),IF(Assumptions!$B$6="Equal per Job",1,""))))))</f>
        <v/>
      </c>
      <c r="O12" s="40">
        <f>IF($N12="","",IFERROR((SUMIFS(Overhead!$G$7:$G$106,Overhead!$A$7:$A$106,"&gt;="&amp;Assumptions!$B$4,Overhead!$A$7:$A$106,"&lt;="&amp;Assumptions!$B$5,Overhead!$F$7:$F$106,"All Operations",Overhead!$H$7:$H$106,"Yes")*$N12/SUMIFS($N$7:$N$106,$A$7:$A$106,"&gt;="&amp;Assumptions!$B$4,$A$7:$A$106,"&lt;="&amp;Assumptions!$B$5,$M$7:$M$106,"Yes"))+(SUMIFS(Overhead!$G$7:$G$106,Overhead!$A$7:$A$106,"&gt;="&amp;Assumptions!$B$4,Overhead!$A$7:$A$106,"&lt;="&amp;Assumptions!$B$5,Overhead!$F$7:$F$106,$F12,Overhead!$H$7:$H$106,"Yes")*$N12/SUMIFS($N$7:$N$106,$A$7:$A$106,"&gt;="&amp;Assumptions!$B$4,$A$7:$A$106,"&lt;="&amp;Assumptions!$B$5,$F$7:$F$106,$F12,$M$7:$M$106,"Yes")),0))</f>
        <v/>
      </c>
      <c r="P12" s="40">
        <f>IF($A12="","",IF(OR($J12="",$O12=""),"",SUM($J12,$O12)))</f>
        <v/>
      </c>
      <c r="Q12" s="40">
        <f>IF($A12="","",IF(OR($K12="",$P12=""),"",$K12-$P12))</f>
        <v/>
      </c>
      <c r="R12" s="41">
        <f>IF($Q12="","",IFERROR($Q12/$K12,""))</f>
        <v/>
      </c>
    </row>
    <row r="13">
      <c r="A13" s="31" t="n">
        <v>46250</v>
      </c>
      <c r="B13" s="32" t="inlineStr">
        <is>
          <t>FICT-JOB-2608-007</t>
        </is>
      </c>
      <c r="C13" s="32" t="inlineStr">
        <is>
          <t>Fictional Kite Hill Association</t>
        </is>
      </c>
      <c r="D13" s="32" t="inlineStr">
        <is>
          <t>Fictional Kite Hill Green</t>
        </is>
      </c>
      <c r="E13" s="32" t="inlineStr">
        <is>
          <t>Sod Installation</t>
        </is>
      </c>
      <c r="F13" s="32" t="inlineStr">
        <is>
          <t>Installation</t>
        </is>
      </c>
      <c r="G13" s="32" t="inlineStr">
        <is>
          <t>Fictional Cedar Crew</t>
        </is>
      </c>
      <c r="H13" s="33" t="n">
        <v>44</v>
      </c>
      <c r="I13" s="33" t="n">
        <v>18</v>
      </c>
      <c r="J13" s="34" t="n">
        <v>4100</v>
      </c>
      <c r="K13" s="34" t="n">
        <v>7900</v>
      </c>
      <c r="L13" s="35" t="inlineStr">
        <is>
          <t>Completed</t>
        </is>
      </c>
      <c r="M13" s="35" t="inlineStr">
        <is>
          <t>Yes</t>
        </is>
      </c>
      <c r="N13" s="36">
        <f>IF(OR($A13="",$B13="",$F13="",$M13&lt;&gt;"Yes"),"",IF(Assumptions!$B$6="Labor Hours",IF($H13="","",MAX(0,$H13)),IF(Assumptions!$B$6="Equipment Hours",IF($I13="","",MAX(0,$I13)),IF(Assumptions!$B$6="Direct Cost",IF($J13="","",MAX(0,$J13)),IF(Assumptions!$B$6="Revenue",IF($K13="","",MAX(0,$K13)),IF(Assumptions!$B$6="Equal per Job",1,""))))))</f>
        <v/>
      </c>
      <c r="O13" s="37">
        <f>IF($N13="","",IFERROR((SUMIFS(Overhead!$G$7:$G$106,Overhead!$A$7:$A$106,"&gt;="&amp;Assumptions!$B$4,Overhead!$A$7:$A$106,"&lt;="&amp;Assumptions!$B$5,Overhead!$F$7:$F$106,"All Operations",Overhead!$H$7:$H$106,"Yes")*$N13/SUMIFS($N$7:$N$106,$A$7:$A$106,"&gt;="&amp;Assumptions!$B$4,$A$7:$A$106,"&lt;="&amp;Assumptions!$B$5,$M$7:$M$106,"Yes"))+(SUMIFS(Overhead!$G$7:$G$106,Overhead!$A$7:$A$106,"&gt;="&amp;Assumptions!$B$4,Overhead!$A$7:$A$106,"&lt;="&amp;Assumptions!$B$5,Overhead!$F$7:$F$106,$F13,Overhead!$H$7:$H$106,"Yes")*$N13/SUMIFS($N$7:$N$106,$A$7:$A$106,"&gt;="&amp;Assumptions!$B$4,$A$7:$A$106,"&lt;="&amp;Assumptions!$B$5,$F$7:$F$106,$F13,$M$7:$M$106,"Yes")),0))</f>
        <v/>
      </c>
      <c r="P13" s="37">
        <f>IF($A13="","",IF(OR($J13="",$O13=""),"",SUM($J13,$O13)))</f>
        <v/>
      </c>
      <c r="Q13" s="37">
        <f>IF($A13="","",IF(OR($K13="",$P13=""),"",$K13-$P13))</f>
        <v/>
      </c>
      <c r="R13" s="38">
        <f>IF($Q13="","",IFERROR($Q13/$K13,""))</f>
        <v/>
      </c>
    </row>
    <row r="14">
      <c r="A14" s="31" t="n">
        <v>46253</v>
      </c>
      <c r="B14" s="32" t="inlineStr">
        <is>
          <t>FICT-JOB-2608-008</t>
        </is>
      </c>
      <c r="C14" s="32" t="inlineStr">
        <is>
          <t>Fictional Paper Birch Studios</t>
        </is>
      </c>
      <c r="D14" s="32" t="inlineStr">
        <is>
          <t>Fictional Paper Birch Walk</t>
        </is>
      </c>
      <c r="E14" s="32" t="inlineStr">
        <is>
          <t>Routine Mowing</t>
        </is>
      </c>
      <c r="F14" s="32" t="inlineStr">
        <is>
          <t>Maintenance</t>
        </is>
      </c>
      <c r="G14" s="32" t="inlineStr">
        <is>
          <t>Fictional Stone Crew</t>
        </is>
      </c>
      <c r="H14" s="33" t="n">
        <v>12</v>
      </c>
      <c r="I14" s="33" t="n">
        <v>5</v>
      </c>
      <c r="J14" s="34" t="n">
        <v>310</v>
      </c>
      <c r="K14" s="34" t="n">
        <v>925</v>
      </c>
      <c r="L14" s="35" t="inlineStr">
        <is>
          <t>Completed</t>
        </is>
      </c>
      <c r="M14" s="35" t="inlineStr">
        <is>
          <t>Yes</t>
        </is>
      </c>
      <c r="N14" s="39">
        <f>IF(OR($A14="",$B14="",$F14="",$M14&lt;&gt;"Yes"),"",IF(Assumptions!$B$6="Labor Hours",IF($H14="","",MAX(0,$H14)),IF(Assumptions!$B$6="Equipment Hours",IF($I14="","",MAX(0,$I14)),IF(Assumptions!$B$6="Direct Cost",IF($J14="","",MAX(0,$J14)),IF(Assumptions!$B$6="Revenue",IF($K14="","",MAX(0,$K14)),IF(Assumptions!$B$6="Equal per Job",1,""))))))</f>
        <v/>
      </c>
      <c r="O14" s="40">
        <f>IF($N14="","",IFERROR((SUMIFS(Overhead!$G$7:$G$106,Overhead!$A$7:$A$106,"&gt;="&amp;Assumptions!$B$4,Overhead!$A$7:$A$106,"&lt;="&amp;Assumptions!$B$5,Overhead!$F$7:$F$106,"All Operations",Overhead!$H$7:$H$106,"Yes")*$N14/SUMIFS($N$7:$N$106,$A$7:$A$106,"&gt;="&amp;Assumptions!$B$4,$A$7:$A$106,"&lt;="&amp;Assumptions!$B$5,$M$7:$M$106,"Yes"))+(SUMIFS(Overhead!$G$7:$G$106,Overhead!$A$7:$A$106,"&gt;="&amp;Assumptions!$B$4,Overhead!$A$7:$A$106,"&lt;="&amp;Assumptions!$B$5,Overhead!$F$7:$F$106,$F14,Overhead!$H$7:$H$106,"Yes")*$N14/SUMIFS($N$7:$N$106,$A$7:$A$106,"&gt;="&amp;Assumptions!$B$4,$A$7:$A$106,"&lt;="&amp;Assumptions!$B$5,$F$7:$F$106,$F14,$M$7:$M$106,"Yes")),0))</f>
        <v/>
      </c>
      <c r="P14" s="40">
        <f>IF($A14="","",IF(OR($J14="",$O14=""),"",SUM($J14,$O14)))</f>
        <v/>
      </c>
      <c r="Q14" s="40">
        <f>IF($A14="","",IF(OR($K14="",$P14=""),"",$K14-$P14))</f>
        <v/>
      </c>
      <c r="R14" s="41">
        <f>IF($Q14="","",IFERROR($Q14/$K14,""))</f>
        <v/>
      </c>
    </row>
    <row r="15">
      <c r="A15" s="31" t="n">
        <v>46256</v>
      </c>
      <c r="B15" s="32" t="inlineStr">
        <is>
          <t>FICT-JOB-2608-009</t>
        </is>
      </c>
      <c r="C15" s="32" t="inlineStr">
        <is>
          <t>Fictional Lantern Fox Shops</t>
        </is>
      </c>
      <c r="D15" s="32" t="inlineStr">
        <is>
          <t>Fictional Lantern Fox Beds</t>
        </is>
      </c>
      <c r="E15" s="32" t="inlineStr">
        <is>
          <t>Mulch Installation</t>
        </is>
      </c>
      <c r="F15" s="32" t="inlineStr">
        <is>
          <t>Enhancements</t>
        </is>
      </c>
      <c r="G15" s="32" t="inlineStr">
        <is>
          <t>Fictional Bluebird Crew</t>
        </is>
      </c>
      <c r="H15" s="33" t="n">
        <v>20</v>
      </c>
      <c r="I15" s="33" t="n">
        <v>8</v>
      </c>
      <c r="J15" s="34" t="n">
        <v>1050</v>
      </c>
      <c r="K15" s="34" t="n">
        <v>2450</v>
      </c>
      <c r="L15" s="35" t="inlineStr">
        <is>
          <t>On Hold</t>
        </is>
      </c>
      <c r="M15" s="35" t="inlineStr">
        <is>
          <t>No</t>
        </is>
      </c>
      <c r="N15" s="36">
        <f>IF(OR($A15="",$B15="",$F15="",$M15&lt;&gt;"Yes"),"",IF(Assumptions!$B$6="Labor Hours",IF($H15="","",MAX(0,$H15)),IF(Assumptions!$B$6="Equipment Hours",IF($I15="","",MAX(0,$I15)),IF(Assumptions!$B$6="Direct Cost",IF($J15="","",MAX(0,$J15)),IF(Assumptions!$B$6="Revenue",IF($K15="","",MAX(0,$K15)),IF(Assumptions!$B$6="Equal per Job",1,""))))))</f>
        <v/>
      </c>
      <c r="O15" s="37">
        <f>IF($N15="","",IFERROR((SUMIFS(Overhead!$G$7:$G$106,Overhead!$A$7:$A$106,"&gt;="&amp;Assumptions!$B$4,Overhead!$A$7:$A$106,"&lt;="&amp;Assumptions!$B$5,Overhead!$F$7:$F$106,"All Operations",Overhead!$H$7:$H$106,"Yes")*$N15/SUMIFS($N$7:$N$106,$A$7:$A$106,"&gt;="&amp;Assumptions!$B$4,$A$7:$A$106,"&lt;="&amp;Assumptions!$B$5,$M$7:$M$106,"Yes"))+(SUMIFS(Overhead!$G$7:$G$106,Overhead!$A$7:$A$106,"&gt;="&amp;Assumptions!$B$4,Overhead!$A$7:$A$106,"&lt;="&amp;Assumptions!$B$5,Overhead!$F$7:$F$106,$F15,Overhead!$H$7:$H$106,"Yes")*$N15/SUMIFS($N$7:$N$106,$A$7:$A$106,"&gt;="&amp;Assumptions!$B$4,$A$7:$A$106,"&lt;="&amp;Assumptions!$B$5,$F$7:$F$106,$F15,$M$7:$M$106,"Yes")),0))</f>
        <v/>
      </c>
      <c r="P15" s="37">
        <f>IF($A15="","",IF(OR($J15="",$O15=""),"",SUM($J15,$O15)))</f>
        <v/>
      </c>
      <c r="Q15" s="37">
        <f>IF($A15="","",IF(OR($K15="",$P15=""),"",$K15-$P15))</f>
        <v/>
      </c>
      <c r="R15" s="38">
        <f>IF($Q15="","",IFERROR($Q15/$K15,""))</f>
        <v/>
      </c>
    </row>
    <row r="16">
      <c r="A16" s="31" t="n">
        <v>46260</v>
      </c>
      <c r="B16" s="32" t="inlineStr">
        <is>
          <t>FICT-JOB-2608-010</t>
        </is>
      </c>
      <c r="C16" s="32" t="inlineStr">
        <is>
          <t>Fictional Orchard Moon LLC</t>
        </is>
      </c>
      <c r="D16" s="32" t="inlineStr">
        <is>
          <t>Fictional Orchard Moon Entry</t>
        </is>
      </c>
      <c r="E16" s="32" t="inlineStr">
        <is>
          <t>Landscape Installation</t>
        </is>
      </c>
      <c r="F16" s="32" t="inlineStr">
        <is>
          <t>Installation</t>
        </is>
      </c>
      <c r="G16" s="32" t="inlineStr">
        <is>
          <t>Fictional Cedar Crew</t>
        </is>
      </c>
      <c r="H16" s="33" t="n">
        <v>35</v>
      </c>
      <c r="I16" s="33" t="n">
        <v>16</v>
      </c>
      <c r="J16" s="34" t="n">
        <v>4800</v>
      </c>
      <c r="K16" s="34" t="n">
        <v>8600</v>
      </c>
      <c r="L16" s="35" t="inlineStr">
        <is>
          <t>Canceled</t>
        </is>
      </c>
      <c r="M16" s="35" t="inlineStr">
        <is>
          <t>No</t>
        </is>
      </c>
      <c r="N16" s="39">
        <f>IF(OR($A16="",$B16="",$F16="",$M16&lt;&gt;"Yes"),"",IF(Assumptions!$B$6="Labor Hours",IF($H16="","",MAX(0,$H16)),IF(Assumptions!$B$6="Equipment Hours",IF($I16="","",MAX(0,$I16)),IF(Assumptions!$B$6="Direct Cost",IF($J16="","",MAX(0,$J16)),IF(Assumptions!$B$6="Revenue",IF($K16="","",MAX(0,$K16)),IF(Assumptions!$B$6="Equal per Job",1,""))))))</f>
        <v/>
      </c>
      <c r="O16" s="40">
        <f>IF($N16="","",IFERROR((SUMIFS(Overhead!$G$7:$G$106,Overhead!$A$7:$A$106,"&gt;="&amp;Assumptions!$B$4,Overhead!$A$7:$A$106,"&lt;="&amp;Assumptions!$B$5,Overhead!$F$7:$F$106,"All Operations",Overhead!$H$7:$H$106,"Yes")*$N16/SUMIFS($N$7:$N$106,$A$7:$A$106,"&gt;="&amp;Assumptions!$B$4,$A$7:$A$106,"&lt;="&amp;Assumptions!$B$5,$M$7:$M$106,"Yes"))+(SUMIFS(Overhead!$G$7:$G$106,Overhead!$A$7:$A$106,"&gt;="&amp;Assumptions!$B$4,Overhead!$A$7:$A$106,"&lt;="&amp;Assumptions!$B$5,Overhead!$F$7:$F$106,$F16,Overhead!$H$7:$H$106,"Yes")*$N16/SUMIFS($N$7:$N$106,$A$7:$A$106,"&gt;="&amp;Assumptions!$B$4,$A$7:$A$106,"&lt;="&amp;Assumptions!$B$5,$F$7:$F$106,$F16,$M$7:$M$106,"Yes")),0))</f>
        <v/>
      </c>
      <c r="P16" s="40">
        <f>IF($A16="","",IF(OR($J16="",$O16=""),"",SUM($J16,$O16)))</f>
        <v/>
      </c>
      <c r="Q16" s="40">
        <f>IF($A16="","",IF(OR($K16="",$P16=""),"",$K16-$P16))</f>
        <v/>
      </c>
      <c r="R16" s="41">
        <f>IF($Q16="","",IFERROR($Q16/$K16,""))</f>
        <v/>
      </c>
    </row>
    <row r="17">
      <c r="A17" s="31" t="n"/>
      <c r="B17" s="32" t="n"/>
      <c r="C17" s="32" t="n"/>
      <c r="D17" s="32" t="n"/>
      <c r="E17" s="32" t="n"/>
      <c r="F17" s="32" t="n"/>
      <c r="G17" s="32" t="n"/>
      <c r="H17" s="33" t="n"/>
      <c r="I17" s="33" t="n"/>
      <c r="J17" s="34" t="n"/>
      <c r="K17" s="34" t="n"/>
      <c r="L17" s="35" t="n"/>
      <c r="M17" s="35" t="n"/>
      <c r="N17" s="36">
        <f>IF(OR($A17="",$B17="",$F17="",$M17&lt;&gt;"Yes"),"",IF(Assumptions!$B$6="Labor Hours",IF($H17="","",MAX(0,$H17)),IF(Assumptions!$B$6="Equipment Hours",IF($I17="","",MAX(0,$I17)),IF(Assumptions!$B$6="Direct Cost",IF($J17="","",MAX(0,$J17)),IF(Assumptions!$B$6="Revenue",IF($K17="","",MAX(0,$K17)),IF(Assumptions!$B$6="Equal per Job",1,""))))))</f>
        <v/>
      </c>
      <c r="O17" s="37">
        <f>IF($N17="","",IFERROR((SUMIFS(Overhead!$G$7:$G$106,Overhead!$A$7:$A$106,"&gt;="&amp;Assumptions!$B$4,Overhead!$A$7:$A$106,"&lt;="&amp;Assumptions!$B$5,Overhead!$F$7:$F$106,"All Operations",Overhead!$H$7:$H$106,"Yes")*$N17/SUMIFS($N$7:$N$106,$A$7:$A$106,"&gt;="&amp;Assumptions!$B$4,$A$7:$A$106,"&lt;="&amp;Assumptions!$B$5,$M$7:$M$106,"Yes"))+(SUMIFS(Overhead!$G$7:$G$106,Overhead!$A$7:$A$106,"&gt;="&amp;Assumptions!$B$4,Overhead!$A$7:$A$106,"&lt;="&amp;Assumptions!$B$5,Overhead!$F$7:$F$106,$F17,Overhead!$H$7:$H$106,"Yes")*$N17/SUMIFS($N$7:$N$106,$A$7:$A$106,"&gt;="&amp;Assumptions!$B$4,$A$7:$A$106,"&lt;="&amp;Assumptions!$B$5,$F$7:$F$106,$F17,$M$7:$M$106,"Yes")),0))</f>
        <v/>
      </c>
      <c r="P17" s="37">
        <f>IF($A17="","",IF(OR($J17="",$O17=""),"",SUM($J17,$O17)))</f>
        <v/>
      </c>
      <c r="Q17" s="37">
        <f>IF($A17="","",IF(OR($K17="",$P17=""),"",$K17-$P17))</f>
        <v/>
      </c>
      <c r="R17" s="38">
        <f>IF($Q17="","",IFERROR($Q17/$K17,""))</f>
        <v/>
      </c>
    </row>
    <row r="18">
      <c r="A18" s="31" t="n"/>
      <c r="B18" s="32" t="n"/>
      <c r="C18" s="32" t="n"/>
      <c r="D18" s="32" t="n"/>
      <c r="E18" s="32" t="n"/>
      <c r="F18" s="32" t="n"/>
      <c r="G18" s="32" t="n"/>
      <c r="H18" s="33" t="n"/>
      <c r="I18" s="33" t="n"/>
      <c r="J18" s="34" t="n"/>
      <c r="K18" s="34" t="n"/>
      <c r="L18" s="35" t="n"/>
      <c r="M18" s="35" t="n"/>
      <c r="N18" s="39">
        <f>IF(OR($A18="",$B18="",$F18="",$M18&lt;&gt;"Yes"),"",IF(Assumptions!$B$6="Labor Hours",IF($H18="","",MAX(0,$H18)),IF(Assumptions!$B$6="Equipment Hours",IF($I18="","",MAX(0,$I18)),IF(Assumptions!$B$6="Direct Cost",IF($J18="","",MAX(0,$J18)),IF(Assumptions!$B$6="Revenue",IF($K18="","",MAX(0,$K18)),IF(Assumptions!$B$6="Equal per Job",1,""))))))</f>
        <v/>
      </c>
      <c r="O18" s="40">
        <f>IF($N18="","",IFERROR((SUMIFS(Overhead!$G$7:$G$106,Overhead!$A$7:$A$106,"&gt;="&amp;Assumptions!$B$4,Overhead!$A$7:$A$106,"&lt;="&amp;Assumptions!$B$5,Overhead!$F$7:$F$106,"All Operations",Overhead!$H$7:$H$106,"Yes")*$N18/SUMIFS($N$7:$N$106,$A$7:$A$106,"&gt;="&amp;Assumptions!$B$4,$A$7:$A$106,"&lt;="&amp;Assumptions!$B$5,$M$7:$M$106,"Yes"))+(SUMIFS(Overhead!$G$7:$G$106,Overhead!$A$7:$A$106,"&gt;="&amp;Assumptions!$B$4,Overhead!$A$7:$A$106,"&lt;="&amp;Assumptions!$B$5,Overhead!$F$7:$F$106,$F18,Overhead!$H$7:$H$106,"Yes")*$N18/SUMIFS($N$7:$N$106,$A$7:$A$106,"&gt;="&amp;Assumptions!$B$4,$A$7:$A$106,"&lt;="&amp;Assumptions!$B$5,$F$7:$F$106,$F18,$M$7:$M$106,"Yes")),0))</f>
        <v/>
      </c>
      <c r="P18" s="40">
        <f>IF($A18="","",IF(OR($J18="",$O18=""),"",SUM($J18,$O18)))</f>
        <v/>
      </c>
      <c r="Q18" s="40">
        <f>IF($A18="","",IF(OR($K18="",$P18=""),"",$K18-$P18))</f>
        <v/>
      </c>
      <c r="R18" s="41">
        <f>IF($Q18="","",IFERROR($Q18/$K18,""))</f>
        <v/>
      </c>
    </row>
    <row r="19">
      <c r="A19" s="31" t="n"/>
      <c r="B19" s="32" t="n"/>
      <c r="C19" s="32" t="n"/>
      <c r="D19" s="32" t="n"/>
      <c r="E19" s="32" t="n"/>
      <c r="F19" s="32" t="n"/>
      <c r="G19" s="32" t="n"/>
      <c r="H19" s="33" t="n"/>
      <c r="I19" s="33" t="n"/>
      <c r="J19" s="34" t="n"/>
      <c r="K19" s="34" t="n"/>
      <c r="L19" s="35" t="n"/>
      <c r="M19" s="35" t="n"/>
      <c r="N19" s="36">
        <f>IF(OR($A19="",$B19="",$F19="",$M19&lt;&gt;"Yes"),"",IF(Assumptions!$B$6="Labor Hours",IF($H19="","",MAX(0,$H19)),IF(Assumptions!$B$6="Equipment Hours",IF($I19="","",MAX(0,$I19)),IF(Assumptions!$B$6="Direct Cost",IF($J19="","",MAX(0,$J19)),IF(Assumptions!$B$6="Revenue",IF($K19="","",MAX(0,$K19)),IF(Assumptions!$B$6="Equal per Job",1,""))))))</f>
        <v/>
      </c>
      <c r="O19" s="37">
        <f>IF($N19="","",IFERROR((SUMIFS(Overhead!$G$7:$G$106,Overhead!$A$7:$A$106,"&gt;="&amp;Assumptions!$B$4,Overhead!$A$7:$A$106,"&lt;="&amp;Assumptions!$B$5,Overhead!$F$7:$F$106,"All Operations",Overhead!$H$7:$H$106,"Yes")*$N19/SUMIFS($N$7:$N$106,$A$7:$A$106,"&gt;="&amp;Assumptions!$B$4,$A$7:$A$106,"&lt;="&amp;Assumptions!$B$5,$M$7:$M$106,"Yes"))+(SUMIFS(Overhead!$G$7:$G$106,Overhead!$A$7:$A$106,"&gt;="&amp;Assumptions!$B$4,Overhead!$A$7:$A$106,"&lt;="&amp;Assumptions!$B$5,Overhead!$F$7:$F$106,$F19,Overhead!$H$7:$H$106,"Yes")*$N19/SUMIFS($N$7:$N$106,$A$7:$A$106,"&gt;="&amp;Assumptions!$B$4,$A$7:$A$106,"&lt;="&amp;Assumptions!$B$5,$F$7:$F$106,$F19,$M$7:$M$106,"Yes")),0))</f>
        <v/>
      </c>
      <c r="P19" s="37">
        <f>IF($A19="","",IF(OR($J19="",$O19=""),"",SUM($J19,$O19)))</f>
        <v/>
      </c>
      <c r="Q19" s="37">
        <f>IF($A19="","",IF(OR($K19="",$P19=""),"",$K19-$P19))</f>
        <v/>
      </c>
      <c r="R19" s="38">
        <f>IF($Q19="","",IFERROR($Q19/$K19,""))</f>
        <v/>
      </c>
    </row>
    <row r="20">
      <c r="A20" s="31" t="n"/>
      <c r="B20" s="32" t="n"/>
      <c r="C20" s="32" t="n"/>
      <c r="D20" s="32" t="n"/>
      <c r="E20" s="32" t="n"/>
      <c r="F20" s="32" t="n"/>
      <c r="G20" s="32" t="n"/>
      <c r="H20" s="33" t="n"/>
      <c r="I20" s="33" t="n"/>
      <c r="J20" s="34" t="n"/>
      <c r="K20" s="34" t="n"/>
      <c r="L20" s="35" t="n"/>
      <c r="M20" s="35" t="n"/>
      <c r="N20" s="39">
        <f>IF(OR($A20="",$B20="",$F20="",$M20&lt;&gt;"Yes"),"",IF(Assumptions!$B$6="Labor Hours",IF($H20="","",MAX(0,$H20)),IF(Assumptions!$B$6="Equipment Hours",IF($I20="","",MAX(0,$I20)),IF(Assumptions!$B$6="Direct Cost",IF($J20="","",MAX(0,$J20)),IF(Assumptions!$B$6="Revenue",IF($K20="","",MAX(0,$K20)),IF(Assumptions!$B$6="Equal per Job",1,""))))))</f>
        <v/>
      </c>
      <c r="O20" s="40">
        <f>IF($N20="","",IFERROR((SUMIFS(Overhead!$G$7:$G$106,Overhead!$A$7:$A$106,"&gt;="&amp;Assumptions!$B$4,Overhead!$A$7:$A$106,"&lt;="&amp;Assumptions!$B$5,Overhead!$F$7:$F$106,"All Operations",Overhead!$H$7:$H$106,"Yes")*$N20/SUMIFS($N$7:$N$106,$A$7:$A$106,"&gt;="&amp;Assumptions!$B$4,$A$7:$A$106,"&lt;="&amp;Assumptions!$B$5,$M$7:$M$106,"Yes"))+(SUMIFS(Overhead!$G$7:$G$106,Overhead!$A$7:$A$106,"&gt;="&amp;Assumptions!$B$4,Overhead!$A$7:$A$106,"&lt;="&amp;Assumptions!$B$5,Overhead!$F$7:$F$106,$F20,Overhead!$H$7:$H$106,"Yes")*$N20/SUMIFS($N$7:$N$106,$A$7:$A$106,"&gt;="&amp;Assumptions!$B$4,$A$7:$A$106,"&lt;="&amp;Assumptions!$B$5,$F$7:$F$106,$F20,$M$7:$M$106,"Yes")),0))</f>
        <v/>
      </c>
      <c r="P20" s="40">
        <f>IF($A20="","",IF(OR($J20="",$O20=""),"",SUM($J20,$O20)))</f>
        <v/>
      </c>
      <c r="Q20" s="40">
        <f>IF($A20="","",IF(OR($K20="",$P20=""),"",$K20-$P20))</f>
        <v/>
      </c>
      <c r="R20" s="41">
        <f>IF($Q20="","",IFERROR($Q20/$K20,""))</f>
        <v/>
      </c>
    </row>
    <row r="21">
      <c r="A21" s="31" t="n"/>
      <c r="B21" s="32" t="n"/>
      <c r="C21" s="32" t="n"/>
      <c r="D21" s="32" t="n"/>
      <c r="E21" s="32" t="n"/>
      <c r="F21" s="32" t="n"/>
      <c r="G21" s="32" t="n"/>
      <c r="H21" s="33" t="n"/>
      <c r="I21" s="33" t="n"/>
      <c r="J21" s="34" t="n"/>
      <c r="K21" s="34" t="n"/>
      <c r="L21" s="35" t="n"/>
      <c r="M21" s="35" t="n"/>
      <c r="N21" s="36">
        <f>IF(OR($A21="",$B21="",$F21="",$M21&lt;&gt;"Yes"),"",IF(Assumptions!$B$6="Labor Hours",IF($H21="","",MAX(0,$H21)),IF(Assumptions!$B$6="Equipment Hours",IF($I21="","",MAX(0,$I21)),IF(Assumptions!$B$6="Direct Cost",IF($J21="","",MAX(0,$J21)),IF(Assumptions!$B$6="Revenue",IF($K21="","",MAX(0,$K21)),IF(Assumptions!$B$6="Equal per Job",1,""))))))</f>
        <v/>
      </c>
      <c r="O21" s="37">
        <f>IF($N21="","",IFERROR((SUMIFS(Overhead!$G$7:$G$106,Overhead!$A$7:$A$106,"&gt;="&amp;Assumptions!$B$4,Overhead!$A$7:$A$106,"&lt;="&amp;Assumptions!$B$5,Overhead!$F$7:$F$106,"All Operations",Overhead!$H$7:$H$106,"Yes")*$N21/SUMIFS($N$7:$N$106,$A$7:$A$106,"&gt;="&amp;Assumptions!$B$4,$A$7:$A$106,"&lt;="&amp;Assumptions!$B$5,$M$7:$M$106,"Yes"))+(SUMIFS(Overhead!$G$7:$G$106,Overhead!$A$7:$A$106,"&gt;="&amp;Assumptions!$B$4,Overhead!$A$7:$A$106,"&lt;="&amp;Assumptions!$B$5,Overhead!$F$7:$F$106,$F21,Overhead!$H$7:$H$106,"Yes")*$N21/SUMIFS($N$7:$N$106,$A$7:$A$106,"&gt;="&amp;Assumptions!$B$4,$A$7:$A$106,"&lt;="&amp;Assumptions!$B$5,$F$7:$F$106,$F21,$M$7:$M$106,"Yes")),0))</f>
        <v/>
      </c>
      <c r="P21" s="37">
        <f>IF($A21="","",IF(OR($J21="",$O21=""),"",SUM($J21,$O21)))</f>
        <v/>
      </c>
      <c r="Q21" s="37">
        <f>IF($A21="","",IF(OR($K21="",$P21=""),"",$K21-$P21))</f>
        <v/>
      </c>
      <c r="R21" s="38">
        <f>IF($Q21="","",IFERROR($Q21/$K21,""))</f>
        <v/>
      </c>
    </row>
    <row r="22">
      <c r="A22" s="31" t="n"/>
      <c r="B22" s="32" t="n"/>
      <c r="C22" s="32" t="n"/>
      <c r="D22" s="32" t="n"/>
      <c r="E22" s="32" t="n"/>
      <c r="F22" s="32" t="n"/>
      <c r="G22" s="32" t="n"/>
      <c r="H22" s="33" t="n"/>
      <c r="I22" s="33" t="n"/>
      <c r="J22" s="34" t="n"/>
      <c r="K22" s="34" t="n"/>
      <c r="L22" s="35" t="n"/>
      <c r="M22" s="35" t="n"/>
      <c r="N22" s="39">
        <f>IF(OR($A22="",$B22="",$F22="",$M22&lt;&gt;"Yes"),"",IF(Assumptions!$B$6="Labor Hours",IF($H22="","",MAX(0,$H22)),IF(Assumptions!$B$6="Equipment Hours",IF($I22="","",MAX(0,$I22)),IF(Assumptions!$B$6="Direct Cost",IF($J22="","",MAX(0,$J22)),IF(Assumptions!$B$6="Revenue",IF($K22="","",MAX(0,$K22)),IF(Assumptions!$B$6="Equal per Job",1,""))))))</f>
        <v/>
      </c>
      <c r="O22" s="40">
        <f>IF($N22="","",IFERROR((SUMIFS(Overhead!$G$7:$G$106,Overhead!$A$7:$A$106,"&gt;="&amp;Assumptions!$B$4,Overhead!$A$7:$A$106,"&lt;="&amp;Assumptions!$B$5,Overhead!$F$7:$F$106,"All Operations",Overhead!$H$7:$H$106,"Yes")*$N22/SUMIFS($N$7:$N$106,$A$7:$A$106,"&gt;="&amp;Assumptions!$B$4,$A$7:$A$106,"&lt;="&amp;Assumptions!$B$5,$M$7:$M$106,"Yes"))+(SUMIFS(Overhead!$G$7:$G$106,Overhead!$A$7:$A$106,"&gt;="&amp;Assumptions!$B$4,Overhead!$A$7:$A$106,"&lt;="&amp;Assumptions!$B$5,Overhead!$F$7:$F$106,$F22,Overhead!$H$7:$H$106,"Yes")*$N22/SUMIFS($N$7:$N$106,$A$7:$A$106,"&gt;="&amp;Assumptions!$B$4,$A$7:$A$106,"&lt;="&amp;Assumptions!$B$5,$F$7:$F$106,$F22,$M$7:$M$106,"Yes")),0))</f>
        <v/>
      </c>
      <c r="P22" s="40">
        <f>IF($A22="","",IF(OR($J22="",$O22=""),"",SUM($J22,$O22)))</f>
        <v/>
      </c>
      <c r="Q22" s="40">
        <f>IF($A22="","",IF(OR($K22="",$P22=""),"",$K22-$P22))</f>
        <v/>
      </c>
      <c r="R22" s="41">
        <f>IF($Q22="","",IFERROR($Q22/$K22,""))</f>
        <v/>
      </c>
    </row>
    <row r="23">
      <c r="A23" s="31" t="n"/>
      <c r="B23" s="32" t="n"/>
      <c r="C23" s="32" t="n"/>
      <c r="D23" s="32" t="n"/>
      <c r="E23" s="32" t="n"/>
      <c r="F23" s="32" t="n"/>
      <c r="G23" s="32" t="n"/>
      <c r="H23" s="33" t="n"/>
      <c r="I23" s="33" t="n"/>
      <c r="J23" s="34" t="n"/>
      <c r="K23" s="34" t="n"/>
      <c r="L23" s="35" t="n"/>
      <c r="M23" s="35" t="n"/>
      <c r="N23" s="36">
        <f>IF(OR($A23="",$B23="",$F23="",$M23&lt;&gt;"Yes"),"",IF(Assumptions!$B$6="Labor Hours",IF($H23="","",MAX(0,$H23)),IF(Assumptions!$B$6="Equipment Hours",IF($I23="","",MAX(0,$I23)),IF(Assumptions!$B$6="Direct Cost",IF($J23="","",MAX(0,$J23)),IF(Assumptions!$B$6="Revenue",IF($K23="","",MAX(0,$K23)),IF(Assumptions!$B$6="Equal per Job",1,""))))))</f>
        <v/>
      </c>
      <c r="O23" s="37">
        <f>IF($N23="","",IFERROR((SUMIFS(Overhead!$G$7:$G$106,Overhead!$A$7:$A$106,"&gt;="&amp;Assumptions!$B$4,Overhead!$A$7:$A$106,"&lt;="&amp;Assumptions!$B$5,Overhead!$F$7:$F$106,"All Operations",Overhead!$H$7:$H$106,"Yes")*$N23/SUMIFS($N$7:$N$106,$A$7:$A$106,"&gt;="&amp;Assumptions!$B$4,$A$7:$A$106,"&lt;="&amp;Assumptions!$B$5,$M$7:$M$106,"Yes"))+(SUMIFS(Overhead!$G$7:$G$106,Overhead!$A$7:$A$106,"&gt;="&amp;Assumptions!$B$4,Overhead!$A$7:$A$106,"&lt;="&amp;Assumptions!$B$5,Overhead!$F$7:$F$106,$F23,Overhead!$H$7:$H$106,"Yes")*$N23/SUMIFS($N$7:$N$106,$A$7:$A$106,"&gt;="&amp;Assumptions!$B$4,$A$7:$A$106,"&lt;="&amp;Assumptions!$B$5,$F$7:$F$106,$F23,$M$7:$M$106,"Yes")),0))</f>
        <v/>
      </c>
      <c r="P23" s="37">
        <f>IF($A23="","",IF(OR($J23="",$O23=""),"",SUM($J23,$O23)))</f>
        <v/>
      </c>
      <c r="Q23" s="37">
        <f>IF($A23="","",IF(OR($K23="",$P23=""),"",$K23-$P23))</f>
        <v/>
      </c>
      <c r="R23" s="38">
        <f>IF($Q23="","",IFERROR($Q23/$K23,""))</f>
        <v/>
      </c>
    </row>
    <row r="24">
      <c r="A24" s="31" t="n"/>
      <c r="B24" s="32" t="n"/>
      <c r="C24" s="32" t="n"/>
      <c r="D24" s="32" t="n"/>
      <c r="E24" s="32" t="n"/>
      <c r="F24" s="32" t="n"/>
      <c r="G24" s="32" t="n"/>
      <c r="H24" s="33" t="n"/>
      <c r="I24" s="33" t="n"/>
      <c r="J24" s="34" t="n"/>
      <c r="K24" s="34" t="n"/>
      <c r="L24" s="35" t="n"/>
      <c r="M24" s="35" t="n"/>
      <c r="N24" s="39">
        <f>IF(OR($A24="",$B24="",$F24="",$M24&lt;&gt;"Yes"),"",IF(Assumptions!$B$6="Labor Hours",IF($H24="","",MAX(0,$H24)),IF(Assumptions!$B$6="Equipment Hours",IF($I24="","",MAX(0,$I24)),IF(Assumptions!$B$6="Direct Cost",IF($J24="","",MAX(0,$J24)),IF(Assumptions!$B$6="Revenue",IF($K24="","",MAX(0,$K24)),IF(Assumptions!$B$6="Equal per Job",1,""))))))</f>
        <v/>
      </c>
      <c r="O24" s="40">
        <f>IF($N24="","",IFERROR((SUMIFS(Overhead!$G$7:$G$106,Overhead!$A$7:$A$106,"&gt;="&amp;Assumptions!$B$4,Overhead!$A$7:$A$106,"&lt;="&amp;Assumptions!$B$5,Overhead!$F$7:$F$106,"All Operations",Overhead!$H$7:$H$106,"Yes")*$N24/SUMIFS($N$7:$N$106,$A$7:$A$106,"&gt;="&amp;Assumptions!$B$4,$A$7:$A$106,"&lt;="&amp;Assumptions!$B$5,$M$7:$M$106,"Yes"))+(SUMIFS(Overhead!$G$7:$G$106,Overhead!$A$7:$A$106,"&gt;="&amp;Assumptions!$B$4,Overhead!$A$7:$A$106,"&lt;="&amp;Assumptions!$B$5,Overhead!$F$7:$F$106,$F24,Overhead!$H$7:$H$106,"Yes")*$N24/SUMIFS($N$7:$N$106,$A$7:$A$106,"&gt;="&amp;Assumptions!$B$4,$A$7:$A$106,"&lt;="&amp;Assumptions!$B$5,$F$7:$F$106,$F24,$M$7:$M$106,"Yes")),0))</f>
        <v/>
      </c>
      <c r="P24" s="40">
        <f>IF($A24="","",IF(OR($J24="",$O24=""),"",SUM($J24,$O24)))</f>
        <v/>
      </c>
      <c r="Q24" s="40">
        <f>IF($A24="","",IF(OR($K24="",$P24=""),"",$K24-$P24))</f>
        <v/>
      </c>
      <c r="R24" s="41">
        <f>IF($Q24="","",IFERROR($Q24/$K24,""))</f>
        <v/>
      </c>
    </row>
    <row r="25">
      <c r="A25" s="31" t="n"/>
      <c r="B25" s="32" t="n"/>
      <c r="C25" s="32" t="n"/>
      <c r="D25" s="32" t="n"/>
      <c r="E25" s="32" t="n"/>
      <c r="F25" s="32" t="n"/>
      <c r="G25" s="32" t="n"/>
      <c r="H25" s="33" t="n"/>
      <c r="I25" s="33" t="n"/>
      <c r="J25" s="34" t="n"/>
      <c r="K25" s="34" t="n"/>
      <c r="L25" s="35" t="n"/>
      <c r="M25" s="35" t="n"/>
      <c r="N25" s="36">
        <f>IF(OR($A25="",$B25="",$F25="",$M25&lt;&gt;"Yes"),"",IF(Assumptions!$B$6="Labor Hours",IF($H25="","",MAX(0,$H25)),IF(Assumptions!$B$6="Equipment Hours",IF($I25="","",MAX(0,$I25)),IF(Assumptions!$B$6="Direct Cost",IF($J25="","",MAX(0,$J25)),IF(Assumptions!$B$6="Revenue",IF($K25="","",MAX(0,$K25)),IF(Assumptions!$B$6="Equal per Job",1,""))))))</f>
        <v/>
      </c>
      <c r="O25" s="37">
        <f>IF($N25="","",IFERROR((SUMIFS(Overhead!$G$7:$G$106,Overhead!$A$7:$A$106,"&gt;="&amp;Assumptions!$B$4,Overhead!$A$7:$A$106,"&lt;="&amp;Assumptions!$B$5,Overhead!$F$7:$F$106,"All Operations",Overhead!$H$7:$H$106,"Yes")*$N25/SUMIFS($N$7:$N$106,$A$7:$A$106,"&gt;="&amp;Assumptions!$B$4,$A$7:$A$106,"&lt;="&amp;Assumptions!$B$5,$M$7:$M$106,"Yes"))+(SUMIFS(Overhead!$G$7:$G$106,Overhead!$A$7:$A$106,"&gt;="&amp;Assumptions!$B$4,Overhead!$A$7:$A$106,"&lt;="&amp;Assumptions!$B$5,Overhead!$F$7:$F$106,$F25,Overhead!$H$7:$H$106,"Yes")*$N25/SUMIFS($N$7:$N$106,$A$7:$A$106,"&gt;="&amp;Assumptions!$B$4,$A$7:$A$106,"&lt;="&amp;Assumptions!$B$5,$F$7:$F$106,$F25,$M$7:$M$106,"Yes")),0))</f>
        <v/>
      </c>
      <c r="P25" s="37">
        <f>IF($A25="","",IF(OR($J25="",$O25=""),"",SUM($J25,$O25)))</f>
        <v/>
      </c>
      <c r="Q25" s="37">
        <f>IF($A25="","",IF(OR($K25="",$P25=""),"",$K25-$P25))</f>
        <v/>
      </c>
      <c r="R25" s="38">
        <f>IF($Q25="","",IFERROR($Q25/$K25,""))</f>
        <v/>
      </c>
    </row>
    <row r="26">
      <c r="A26" s="31" t="n"/>
      <c r="B26" s="32" t="n"/>
      <c r="C26" s="32" t="n"/>
      <c r="D26" s="32" t="n"/>
      <c r="E26" s="32" t="n"/>
      <c r="F26" s="32" t="n"/>
      <c r="G26" s="32" t="n"/>
      <c r="H26" s="33" t="n"/>
      <c r="I26" s="33" t="n"/>
      <c r="J26" s="34" t="n"/>
      <c r="K26" s="34" t="n"/>
      <c r="L26" s="35" t="n"/>
      <c r="M26" s="35" t="n"/>
      <c r="N26" s="39">
        <f>IF(OR($A26="",$B26="",$F26="",$M26&lt;&gt;"Yes"),"",IF(Assumptions!$B$6="Labor Hours",IF($H26="","",MAX(0,$H26)),IF(Assumptions!$B$6="Equipment Hours",IF($I26="","",MAX(0,$I26)),IF(Assumptions!$B$6="Direct Cost",IF($J26="","",MAX(0,$J26)),IF(Assumptions!$B$6="Revenue",IF($K26="","",MAX(0,$K26)),IF(Assumptions!$B$6="Equal per Job",1,""))))))</f>
        <v/>
      </c>
      <c r="O26" s="40">
        <f>IF($N26="","",IFERROR((SUMIFS(Overhead!$G$7:$G$106,Overhead!$A$7:$A$106,"&gt;="&amp;Assumptions!$B$4,Overhead!$A$7:$A$106,"&lt;="&amp;Assumptions!$B$5,Overhead!$F$7:$F$106,"All Operations",Overhead!$H$7:$H$106,"Yes")*$N26/SUMIFS($N$7:$N$106,$A$7:$A$106,"&gt;="&amp;Assumptions!$B$4,$A$7:$A$106,"&lt;="&amp;Assumptions!$B$5,$M$7:$M$106,"Yes"))+(SUMIFS(Overhead!$G$7:$G$106,Overhead!$A$7:$A$106,"&gt;="&amp;Assumptions!$B$4,Overhead!$A$7:$A$106,"&lt;="&amp;Assumptions!$B$5,Overhead!$F$7:$F$106,$F26,Overhead!$H$7:$H$106,"Yes")*$N26/SUMIFS($N$7:$N$106,$A$7:$A$106,"&gt;="&amp;Assumptions!$B$4,$A$7:$A$106,"&lt;="&amp;Assumptions!$B$5,$F$7:$F$106,$F26,$M$7:$M$106,"Yes")),0))</f>
        <v/>
      </c>
      <c r="P26" s="40">
        <f>IF($A26="","",IF(OR($J26="",$O26=""),"",SUM($J26,$O26)))</f>
        <v/>
      </c>
      <c r="Q26" s="40">
        <f>IF($A26="","",IF(OR($K26="",$P26=""),"",$K26-$P26))</f>
        <v/>
      </c>
      <c r="R26" s="41">
        <f>IF($Q26="","",IFERROR($Q26/$K26,""))</f>
        <v/>
      </c>
    </row>
    <row r="27">
      <c r="A27" s="31" t="n"/>
      <c r="B27" s="32" t="n"/>
      <c r="C27" s="32" t="n"/>
      <c r="D27" s="32" t="n"/>
      <c r="E27" s="32" t="n"/>
      <c r="F27" s="32" t="n"/>
      <c r="G27" s="32" t="n"/>
      <c r="H27" s="33" t="n"/>
      <c r="I27" s="33" t="n"/>
      <c r="J27" s="34" t="n"/>
      <c r="K27" s="34" t="n"/>
      <c r="L27" s="35" t="n"/>
      <c r="M27" s="35" t="n"/>
      <c r="N27" s="36">
        <f>IF(OR($A27="",$B27="",$F27="",$M27&lt;&gt;"Yes"),"",IF(Assumptions!$B$6="Labor Hours",IF($H27="","",MAX(0,$H27)),IF(Assumptions!$B$6="Equipment Hours",IF($I27="","",MAX(0,$I27)),IF(Assumptions!$B$6="Direct Cost",IF($J27="","",MAX(0,$J27)),IF(Assumptions!$B$6="Revenue",IF($K27="","",MAX(0,$K27)),IF(Assumptions!$B$6="Equal per Job",1,""))))))</f>
        <v/>
      </c>
      <c r="O27" s="37">
        <f>IF($N27="","",IFERROR((SUMIFS(Overhead!$G$7:$G$106,Overhead!$A$7:$A$106,"&gt;="&amp;Assumptions!$B$4,Overhead!$A$7:$A$106,"&lt;="&amp;Assumptions!$B$5,Overhead!$F$7:$F$106,"All Operations",Overhead!$H$7:$H$106,"Yes")*$N27/SUMIFS($N$7:$N$106,$A$7:$A$106,"&gt;="&amp;Assumptions!$B$4,$A$7:$A$106,"&lt;="&amp;Assumptions!$B$5,$M$7:$M$106,"Yes"))+(SUMIFS(Overhead!$G$7:$G$106,Overhead!$A$7:$A$106,"&gt;="&amp;Assumptions!$B$4,Overhead!$A$7:$A$106,"&lt;="&amp;Assumptions!$B$5,Overhead!$F$7:$F$106,$F27,Overhead!$H$7:$H$106,"Yes")*$N27/SUMIFS($N$7:$N$106,$A$7:$A$106,"&gt;="&amp;Assumptions!$B$4,$A$7:$A$106,"&lt;="&amp;Assumptions!$B$5,$F$7:$F$106,$F27,$M$7:$M$106,"Yes")),0))</f>
        <v/>
      </c>
      <c r="P27" s="37">
        <f>IF($A27="","",IF(OR($J27="",$O27=""),"",SUM($J27,$O27)))</f>
        <v/>
      </c>
      <c r="Q27" s="37">
        <f>IF($A27="","",IF(OR($K27="",$P27=""),"",$K27-$P27))</f>
        <v/>
      </c>
      <c r="R27" s="38">
        <f>IF($Q27="","",IFERROR($Q27/$K27,""))</f>
        <v/>
      </c>
    </row>
    <row r="28">
      <c r="A28" s="31" t="n"/>
      <c r="B28" s="32" t="n"/>
      <c r="C28" s="32" t="n"/>
      <c r="D28" s="32" t="n"/>
      <c r="E28" s="32" t="n"/>
      <c r="F28" s="32" t="n"/>
      <c r="G28" s="32" t="n"/>
      <c r="H28" s="33" t="n"/>
      <c r="I28" s="33" t="n"/>
      <c r="J28" s="34" t="n"/>
      <c r="K28" s="34" t="n"/>
      <c r="L28" s="35" t="n"/>
      <c r="M28" s="35" t="n"/>
      <c r="N28" s="39">
        <f>IF(OR($A28="",$B28="",$F28="",$M28&lt;&gt;"Yes"),"",IF(Assumptions!$B$6="Labor Hours",IF($H28="","",MAX(0,$H28)),IF(Assumptions!$B$6="Equipment Hours",IF($I28="","",MAX(0,$I28)),IF(Assumptions!$B$6="Direct Cost",IF($J28="","",MAX(0,$J28)),IF(Assumptions!$B$6="Revenue",IF($K28="","",MAX(0,$K28)),IF(Assumptions!$B$6="Equal per Job",1,""))))))</f>
        <v/>
      </c>
      <c r="O28" s="40">
        <f>IF($N28="","",IFERROR((SUMIFS(Overhead!$G$7:$G$106,Overhead!$A$7:$A$106,"&gt;="&amp;Assumptions!$B$4,Overhead!$A$7:$A$106,"&lt;="&amp;Assumptions!$B$5,Overhead!$F$7:$F$106,"All Operations",Overhead!$H$7:$H$106,"Yes")*$N28/SUMIFS($N$7:$N$106,$A$7:$A$106,"&gt;="&amp;Assumptions!$B$4,$A$7:$A$106,"&lt;="&amp;Assumptions!$B$5,$M$7:$M$106,"Yes"))+(SUMIFS(Overhead!$G$7:$G$106,Overhead!$A$7:$A$106,"&gt;="&amp;Assumptions!$B$4,Overhead!$A$7:$A$106,"&lt;="&amp;Assumptions!$B$5,Overhead!$F$7:$F$106,$F28,Overhead!$H$7:$H$106,"Yes")*$N28/SUMIFS($N$7:$N$106,$A$7:$A$106,"&gt;="&amp;Assumptions!$B$4,$A$7:$A$106,"&lt;="&amp;Assumptions!$B$5,$F$7:$F$106,$F28,$M$7:$M$106,"Yes")),0))</f>
        <v/>
      </c>
      <c r="P28" s="40">
        <f>IF($A28="","",IF(OR($J28="",$O28=""),"",SUM($J28,$O28)))</f>
        <v/>
      </c>
      <c r="Q28" s="40">
        <f>IF($A28="","",IF(OR($K28="",$P28=""),"",$K28-$P28))</f>
        <v/>
      </c>
      <c r="R28" s="41">
        <f>IF($Q28="","",IFERROR($Q28/$K28,""))</f>
        <v/>
      </c>
    </row>
    <row r="29">
      <c r="A29" s="31" t="n"/>
      <c r="B29" s="32" t="n"/>
      <c r="C29" s="32" t="n"/>
      <c r="D29" s="32" t="n"/>
      <c r="E29" s="32" t="n"/>
      <c r="F29" s="32" t="n"/>
      <c r="G29" s="32" t="n"/>
      <c r="H29" s="33" t="n"/>
      <c r="I29" s="33" t="n"/>
      <c r="J29" s="34" t="n"/>
      <c r="K29" s="34" t="n"/>
      <c r="L29" s="35" t="n"/>
      <c r="M29" s="35" t="n"/>
      <c r="N29" s="36">
        <f>IF(OR($A29="",$B29="",$F29="",$M29&lt;&gt;"Yes"),"",IF(Assumptions!$B$6="Labor Hours",IF($H29="","",MAX(0,$H29)),IF(Assumptions!$B$6="Equipment Hours",IF($I29="","",MAX(0,$I29)),IF(Assumptions!$B$6="Direct Cost",IF($J29="","",MAX(0,$J29)),IF(Assumptions!$B$6="Revenue",IF($K29="","",MAX(0,$K29)),IF(Assumptions!$B$6="Equal per Job",1,""))))))</f>
        <v/>
      </c>
      <c r="O29" s="37">
        <f>IF($N29="","",IFERROR((SUMIFS(Overhead!$G$7:$G$106,Overhead!$A$7:$A$106,"&gt;="&amp;Assumptions!$B$4,Overhead!$A$7:$A$106,"&lt;="&amp;Assumptions!$B$5,Overhead!$F$7:$F$106,"All Operations",Overhead!$H$7:$H$106,"Yes")*$N29/SUMIFS($N$7:$N$106,$A$7:$A$106,"&gt;="&amp;Assumptions!$B$4,$A$7:$A$106,"&lt;="&amp;Assumptions!$B$5,$M$7:$M$106,"Yes"))+(SUMIFS(Overhead!$G$7:$G$106,Overhead!$A$7:$A$106,"&gt;="&amp;Assumptions!$B$4,Overhead!$A$7:$A$106,"&lt;="&amp;Assumptions!$B$5,Overhead!$F$7:$F$106,$F29,Overhead!$H$7:$H$106,"Yes")*$N29/SUMIFS($N$7:$N$106,$A$7:$A$106,"&gt;="&amp;Assumptions!$B$4,$A$7:$A$106,"&lt;="&amp;Assumptions!$B$5,$F$7:$F$106,$F29,$M$7:$M$106,"Yes")),0))</f>
        <v/>
      </c>
      <c r="P29" s="37">
        <f>IF($A29="","",IF(OR($J29="",$O29=""),"",SUM($J29,$O29)))</f>
        <v/>
      </c>
      <c r="Q29" s="37">
        <f>IF($A29="","",IF(OR($K29="",$P29=""),"",$K29-$P29))</f>
        <v/>
      </c>
      <c r="R29" s="38">
        <f>IF($Q29="","",IFERROR($Q29/$K29,""))</f>
        <v/>
      </c>
    </row>
    <row r="30">
      <c r="A30" s="31" t="n"/>
      <c r="B30" s="32" t="n"/>
      <c r="C30" s="32" t="n"/>
      <c r="D30" s="32" t="n"/>
      <c r="E30" s="32" t="n"/>
      <c r="F30" s="32" t="n"/>
      <c r="G30" s="32" t="n"/>
      <c r="H30" s="33" t="n"/>
      <c r="I30" s="33" t="n"/>
      <c r="J30" s="34" t="n"/>
      <c r="K30" s="34" t="n"/>
      <c r="L30" s="35" t="n"/>
      <c r="M30" s="35" t="n"/>
      <c r="N30" s="39">
        <f>IF(OR($A30="",$B30="",$F30="",$M30&lt;&gt;"Yes"),"",IF(Assumptions!$B$6="Labor Hours",IF($H30="","",MAX(0,$H30)),IF(Assumptions!$B$6="Equipment Hours",IF($I30="","",MAX(0,$I30)),IF(Assumptions!$B$6="Direct Cost",IF($J30="","",MAX(0,$J30)),IF(Assumptions!$B$6="Revenue",IF($K30="","",MAX(0,$K30)),IF(Assumptions!$B$6="Equal per Job",1,""))))))</f>
        <v/>
      </c>
      <c r="O30" s="40">
        <f>IF($N30="","",IFERROR((SUMIFS(Overhead!$G$7:$G$106,Overhead!$A$7:$A$106,"&gt;="&amp;Assumptions!$B$4,Overhead!$A$7:$A$106,"&lt;="&amp;Assumptions!$B$5,Overhead!$F$7:$F$106,"All Operations",Overhead!$H$7:$H$106,"Yes")*$N30/SUMIFS($N$7:$N$106,$A$7:$A$106,"&gt;="&amp;Assumptions!$B$4,$A$7:$A$106,"&lt;="&amp;Assumptions!$B$5,$M$7:$M$106,"Yes"))+(SUMIFS(Overhead!$G$7:$G$106,Overhead!$A$7:$A$106,"&gt;="&amp;Assumptions!$B$4,Overhead!$A$7:$A$106,"&lt;="&amp;Assumptions!$B$5,Overhead!$F$7:$F$106,$F30,Overhead!$H$7:$H$106,"Yes")*$N30/SUMIFS($N$7:$N$106,$A$7:$A$106,"&gt;="&amp;Assumptions!$B$4,$A$7:$A$106,"&lt;="&amp;Assumptions!$B$5,$F$7:$F$106,$F30,$M$7:$M$106,"Yes")),0))</f>
        <v/>
      </c>
      <c r="P30" s="40">
        <f>IF($A30="","",IF(OR($J30="",$O30=""),"",SUM($J30,$O30)))</f>
        <v/>
      </c>
      <c r="Q30" s="40">
        <f>IF($A30="","",IF(OR($K30="",$P30=""),"",$K30-$P30))</f>
        <v/>
      </c>
      <c r="R30" s="41">
        <f>IF($Q30="","",IFERROR($Q30/$K30,""))</f>
        <v/>
      </c>
    </row>
    <row r="31">
      <c r="A31" s="31" t="n"/>
      <c r="B31" s="32" t="n"/>
      <c r="C31" s="32" t="n"/>
      <c r="D31" s="32" t="n"/>
      <c r="E31" s="32" t="n"/>
      <c r="F31" s="32" t="n"/>
      <c r="G31" s="32" t="n"/>
      <c r="H31" s="33" t="n"/>
      <c r="I31" s="33" t="n"/>
      <c r="J31" s="34" t="n"/>
      <c r="K31" s="34" t="n"/>
      <c r="L31" s="35" t="n"/>
      <c r="M31" s="35" t="n"/>
      <c r="N31" s="36">
        <f>IF(OR($A31="",$B31="",$F31="",$M31&lt;&gt;"Yes"),"",IF(Assumptions!$B$6="Labor Hours",IF($H31="","",MAX(0,$H31)),IF(Assumptions!$B$6="Equipment Hours",IF($I31="","",MAX(0,$I31)),IF(Assumptions!$B$6="Direct Cost",IF($J31="","",MAX(0,$J31)),IF(Assumptions!$B$6="Revenue",IF($K31="","",MAX(0,$K31)),IF(Assumptions!$B$6="Equal per Job",1,""))))))</f>
        <v/>
      </c>
      <c r="O31" s="37">
        <f>IF($N31="","",IFERROR((SUMIFS(Overhead!$G$7:$G$106,Overhead!$A$7:$A$106,"&gt;="&amp;Assumptions!$B$4,Overhead!$A$7:$A$106,"&lt;="&amp;Assumptions!$B$5,Overhead!$F$7:$F$106,"All Operations",Overhead!$H$7:$H$106,"Yes")*$N31/SUMIFS($N$7:$N$106,$A$7:$A$106,"&gt;="&amp;Assumptions!$B$4,$A$7:$A$106,"&lt;="&amp;Assumptions!$B$5,$M$7:$M$106,"Yes"))+(SUMIFS(Overhead!$G$7:$G$106,Overhead!$A$7:$A$106,"&gt;="&amp;Assumptions!$B$4,Overhead!$A$7:$A$106,"&lt;="&amp;Assumptions!$B$5,Overhead!$F$7:$F$106,$F31,Overhead!$H$7:$H$106,"Yes")*$N31/SUMIFS($N$7:$N$106,$A$7:$A$106,"&gt;="&amp;Assumptions!$B$4,$A$7:$A$106,"&lt;="&amp;Assumptions!$B$5,$F$7:$F$106,$F31,$M$7:$M$106,"Yes")),0))</f>
        <v/>
      </c>
      <c r="P31" s="37">
        <f>IF($A31="","",IF(OR($J31="",$O31=""),"",SUM($J31,$O31)))</f>
        <v/>
      </c>
      <c r="Q31" s="37">
        <f>IF($A31="","",IF(OR($K31="",$P31=""),"",$K31-$P31))</f>
        <v/>
      </c>
      <c r="R31" s="38">
        <f>IF($Q31="","",IFERROR($Q31/$K31,""))</f>
        <v/>
      </c>
    </row>
    <row r="32">
      <c r="A32" s="31" t="n"/>
      <c r="B32" s="32" t="n"/>
      <c r="C32" s="32" t="n"/>
      <c r="D32" s="32" t="n"/>
      <c r="E32" s="32" t="n"/>
      <c r="F32" s="32" t="n"/>
      <c r="G32" s="32" t="n"/>
      <c r="H32" s="33" t="n"/>
      <c r="I32" s="33" t="n"/>
      <c r="J32" s="34" t="n"/>
      <c r="K32" s="34" t="n"/>
      <c r="L32" s="35" t="n"/>
      <c r="M32" s="35" t="n"/>
      <c r="N32" s="39">
        <f>IF(OR($A32="",$B32="",$F32="",$M32&lt;&gt;"Yes"),"",IF(Assumptions!$B$6="Labor Hours",IF($H32="","",MAX(0,$H32)),IF(Assumptions!$B$6="Equipment Hours",IF($I32="","",MAX(0,$I32)),IF(Assumptions!$B$6="Direct Cost",IF($J32="","",MAX(0,$J32)),IF(Assumptions!$B$6="Revenue",IF($K32="","",MAX(0,$K32)),IF(Assumptions!$B$6="Equal per Job",1,""))))))</f>
        <v/>
      </c>
      <c r="O32" s="40">
        <f>IF($N32="","",IFERROR((SUMIFS(Overhead!$G$7:$G$106,Overhead!$A$7:$A$106,"&gt;="&amp;Assumptions!$B$4,Overhead!$A$7:$A$106,"&lt;="&amp;Assumptions!$B$5,Overhead!$F$7:$F$106,"All Operations",Overhead!$H$7:$H$106,"Yes")*$N32/SUMIFS($N$7:$N$106,$A$7:$A$106,"&gt;="&amp;Assumptions!$B$4,$A$7:$A$106,"&lt;="&amp;Assumptions!$B$5,$M$7:$M$106,"Yes"))+(SUMIFS(Overhead!$G$7:$G$106,Overhead!$A$7:$A$106,"&gt;="&amp;Assumptions!$B$4,Overhead!$A$7:$A$106,"&lt;="&amp;Assumptions!$B$5,Overhead!$F$7:$F$106,$F32,Overhead!$H$7:$H$106,"Yes")*$N32/SUMIFS($N$7:$N$106,$A$7:$A$106,"&gt;="&amp;Assumptions!$B$4,$A$7:$A$106,"&lt;="&amp;Assumptions!$B$5,$F$7:$F$106,$F32,$M$7:$M$106,"Yes")),0))</f>
        <v/>
      </c>
      <c r="P32" s="40">
        <f>IF($A32="","",IF(OR($J32="",$O32=""),"",SUM($J32,$O32)))</f>
        <v/>
      </c>
      <c r="Q32" s="40">
        <f>IF($A32="","",IF(OR($K32="",$P32=""),"",$K32-$P32))</f>
        <v/>
      </c>
      <c r="R32" s="41">
        <f>IF($Q32="","",IFERROR($Q32/$K32,""))</f>
        <v/>
      </c>
    </row>
    <row r="33">
      <c r="A33" s="31" t="n"/>
      <c r="B33" s="32" t="n"/>
      <c r="C33" s="32" t="n"/>
      <c r="D33" s="32" t="n"/>
      <c r="E33" s="32" t="n"/>
      <c r="F33" s="32" t="n"/>
      <c r="G33" s="32" t="n"/>
      <c r="H33" s="33" t="n"/>
      <c r="I33" s="33" t="n"/>
      <c r="J33" s="34" t="n"/>
      <c r="K33" s="34" t="n"/>
      <c r="L33" s="35" t="n"/>
      <c r="M33" s="35" t="n"/>
      <c r="N33" s="36">
        <f>IF(OR($A33="",$B33="",$F33="",$M33&lt;&gt;"Yes"),"",IF(Assumptions!$B$6="Labor Hours",IF($H33="","",MAX(0,$H33)),IF(Assumptions!$B$6="Equipment Hours",IF($I33="","",MAX(0,$I33)),IF(Assumptions!$B$6="Direct Cost",IF($J33="","",MAX(0,$J33)),IF(Assumptions!$B$6="Revenue",IF($K33="","",MAX(0,$K33)),IF(Assumptions!$B$6="Equal per Job",1,""))))))</f>
        <v/>
      </c>
      <c r="O33" s="37">
        <f>IF($N33="","",IFERROR((SUMIFS(Overhead!$G$7:$G$106,Overhead!$A$7:$A$106,"&gt;="&amp;Assumptions!$B$4,Overhead!$A$7:$A$106,"&lt;="&amp;Assumptions!$B$5,Overhead!$F$7:$F$106,"All Operations",Overhead!$H$7:$H$106,"Yes")*$N33/SUMIFS($N$7:$N$106,$A$7:$A$106,"&gt;="&amp;Assumptions!$B$4,$A$7:$A$106,"&lt;="&amp;Assumptions!$B$5,$M$7:$M$106,"Yes"))+(SUMIFS(Overhead!$G$7:$G$106,Overhead!$A$7:$A$106,"&gt;="&amp;Assumptions!$B$4,Overhead!$A$7:$A$106,"&lt;="&amp;Assumptions!$B$5,Overhead!$F$7:$F$106,$F33,Overhead!$H$7:$H$106,"Yes")*$N33/SUMIFS($N$7:$N$106,$A$7:$A$106,"&gt;="&amp;Assumptions!$B$4,$A$7:$A$106,"&lt;="&amp;Assumptions!$B$5,$F$7:$F$106,$F33,$M$7:$M$106,"Yes")),0))</f>
        <v/>
      </c>
      <c r="P33" s="37">
        <f>IF($A33="","",IF(OR($J33="",$O33=""),"",SUM($J33,$O33)))</f>
        <v/>
      </c>
      <c r="Q33" s="37">
        <f>IF($A33="","",IF(OR($K33="",$P33=""),"",$K33-$P33))</f>
        <v/>
      </c>
      <c r="R33" s="38">
        <f>IF($Q33="","",IFERROR($Q33/$K33,""))</f>
        <v/>
      </c>
    </row>
    <row r="34">
      <c r="A34" s="31" t="n"/>
      <c r="B34" s="32" t="n"/>
      <c r="C34" s="32" t="n"/>
      <c r="D34" s="32" t="n"/>
      <c r="E34" s="32" t="n"/>
      <c r="F34" s="32" t="n"/>
      <c r="G34" s="32" t="n"/>
      <c r="H34" s="33" t="n"/>
      <c r="I34" s="33" t="n"/>
      <c r="J34" s="34" t="n"/>
      <c r="K34" s="34" t="n"/>
      <c r="L34" s="35" t="n"/>
      <c r="M34" s="35" t="n"/>
      <c r="N34" s="39">
        <f>IF(OR($A34="",$B34="",$F34="",$M34&lt;&gt;"Yes"),"",IF(Assumptions!$B$6="Labor Hours",IF($H34="","",MAX(0,$H34)),IF(Assumptions!$B$6="Equipment Hours",IF($I34="","",MAX(0,$I34)),IF(Assumptions!$B$6="Direct Cost",IF($J34="","",MAX(0,$J34)),IF(Assumptions!$B$6="Revenue",IF($K34="","",MAX(0,$K34)),IF(Assumptions!$B$6="Equal per Job",1,""))))))</f>
        <v/>
      </c>
      <c r="O34" s="40">
        <f>IF($N34="","",IFERROR((SUMIFS(Overhead!$G$7:$G$106,Overhead!$A$7:$A$106,"&gt;="&amp;Assumptions!$B$4,Overhead!$A$7:$A$106,"&lt;="&amp;Assumptions!$B$5,Overhead!$F$7:$F$106,"All Operations",Overhead!$H$7:$H$106,"Yes")*$N34/SUMIFS($N$7:$N$106,$A$7:$A$106,"&gt;="&amp;Assumptions!$B$4,$A$7:$A$106,"&lt;="&amp;Assumptions!$B$5,$M$7:$M$106,"Yes"))+(SUMIFS(Overhead!$G$7:$G$106,Overhead!$A$7:$A$106,"&gt;="&amp;Assumptions!$B$4,Overhead!$A$7:$A$106,"&lt;="&amp;Assumptions!$B$5,Overhead!$F$7:$F$106,$F34,Overhead!$H$7:$H$106,"Yes")*$N34/SUMIFS($N$7:$N$106,$A$7:$A$106,"&gt;="&amp;Assumptions!$B$4,$A$7:$A$106,"&lt;="&amp;Assumptions!$B$5,$F$7:$F$106,$F34,$M$7:$M$106,"Yes")),0))</f>
        <v/>
      </c>
      <c r="P34" s="40">
        <f>IF($A34="","",IF(OR($J34="",$O34=""),"",SUM($J34,$O34)))</f>
        <v/>
      </c>
      <c r="Q34" s="40">
        <f>IF($A34="","",IF(OR($K34="",$P34=""),"",$K34-$P34))</f>
        <v/>
      </c>
      <c r="R34" s="41">
        <f>IF($Q34="","",IFERROR($Q34/$K34,""))</f>
        <v/>
      </c>
    </row>
    <row r="35">
      <c r="A35" s="31" t="n"/>
      <c r="B35" s="32" t="n"/>
      <c r="C35" s="32" t="n"/>
      <c r="D35" s="32" t="n"/>
      <c r="E35" s="32" t="n"/>
      <c r="F35" s="32" t="n"/>
      <c r="G35" s="32" t="n"/>
      <c r="H35" s="33" t="n"/>
      <c r="I35" s="33" t="n"/>
      <c r="J35" s="34" t="n"/>
      <c r="K35" s="34" t="n"/>
      <c r="L35" s="35" t="n"/>
      <c r="M35" s="35" t="n"/>
      <c r="N35" s="36">
        <f>IF(OR($A35="",$B35="",$F35="",$M35&lt;&gt;"Yes"),"",IF(Assumptions!$B$6="Labor Hours",IF($H35="","",MAX(0,$H35)),IF(Assumptions!$B$6="Equipment Hours",IF($I35="","",MAX(0,$I35)),IF(Assumptions!$B$6="Direct Cost",IF($J35="","",MAX(0,$J35)),IF(Assumptions!$B$6="Revenue",IF($K35="","",MAX(0,$K35)),IF(Assumptions!$B$6="Equal per Job",1,""))))))</f>
        <v/>
      </c>
      <c r="O35" s="37">
        <f>IF($N35="","",IFERROR((SUMIFS(Overhead!$G$7:$G$106,Overhead!$A$7:$A$106,"&gt;="&amp;Assumptions!$B$4,Overhead!$A$7:$A$106,"&lt;="&amp;Assumptions!$B$5,Overhead!$F$7:$F$106,"All Operations",Overhead!$H$7:$H$106,"Yes")*$N35/SUMIFS($N$7:$N$106,$A$7:$A$106,"&gt;="&amp;Assumptions!$B$4,$A$7:$A$106,"&lt;="&amp;Assumptions!$B$5,$M$7:$M$106,"Yes"))+(SUMIFS(Overhead!$G$7:$G$106,Overhead!$A$7:$A$106,"&gt;="&amp;Assumptions!$B$4,Overhead!$A$7:$A$106,"&lt;="&amp;Assumptions!$B$5,Overhead!$F$7:$F$106,$F35,Overhead!$H$7:$H$106,"Yes")*$N35/SUMIFS($N$7:$N$106,$A$7:$A$106,"&gt;="&amp;Assumptions!$B$4,$A$7:$A$106,"&lt;="&amp;Assumptions!$B$5,$F$7:$F$106,$F35,$M$7:$M$106,"Yes")),0))</f>
        <v/>
      </c>
      <c r="P35" s="37">
        <f>IF($A35="","",IF(OR($J35="",$O35=""),"",SUM($J35,$O35)))</f>
        <v/>
      </c>
      <c r="Q35" s="37">
        <f>IF($A35="","",IF(OR($K35="",$P35=""),"",$K35-$P35))</f>
        <v/>
      </c>
      <c r="R35" s="38">
        <f>IF($Q35="","",IFERROR($Q35/$K35,""))</f>
        <v/>
      </c>
    </row>
    <row r="36">
      <c r="A36" s="31" t="n"/>
      <c r="B36" s="32" t="n"/>
      <c r="C36" s="32" t="n"/>
      <c r="D36" s="32" t="n"/>
      <c r="E36" s="32" t="n"/>
      <c r="F36" s="32" t="n"/>
      <c r="G36" s="32" t="n"/>
      <c r="H36" s="33" t="n"/>
      <c r="I36" s="33" t="n"/>
      <c r="J36" s="34" t="n"/>
      <c r="K36" s="34" t="n"/>
      <c r="L36" s="35" t="n"/>
      <c r="M36" s="35" t="n"/>
      <c r="N36" s="39">
        <f>IF(OR($A36="",$B36="",$F36="",$M36&lt;&gt;"Yes"),"",IF(Assumptions!$B$6="Labor Hours",IF($H36="","",MAX(0,$H36)),IF(Assumptions!$B$6="Equipment Hours",IF($I36="","",MAX(0,$I36)),IF(Assumptions!$B$6="Direct Cost",IF($J36="","",MAX(0,$J36)),IF(Assumptions!$B$6="Revenue",IF($K36="","",MAX(0,$K36)),IF(Assumptions!$B$6="Equal per Job",1,""))))))</f>
        <v/>
      </c>
      <c r="O36" s="40">
        <f>IF($N36="","",IFERROR((SUMIFS(Overhead!$G$7:$G$106,Overhead!$A$7:$A$106,"&gt;="&amp;Assumptions!$B$4,Overhead!$A$7:$A$106,"&lt;="&amp;Assumptions!$B$5,Overhead!$F$7:$F$106,"All Operations",Overhead!$H$7:$H$106,"Yes")*$N36/SUMIFS($N$7:$N$106,$A$7:$A$106,"&gt;="&amp;Assumptions!$B$4,$A$7:$A$106,"&lt;="&amp;Assumptions!$B$5,$M$7:$M$106,"Yes"))+(SUMIFS(Overhead!$G$7:$G$106,Overhead!$A$7:$A$106,"&gt;="&amp;Assumptions!$B$4,Overhead!$A$7:$A$106,"&lt;="&amp;Assumptions!$B$5,Overhead!$F$7:$F$106,$F36,Overhead!$H$7:$H$106,"Yes")*$N36/SUMIFS($N$7:$N$106,$A$7:$A$106,"&gt;="&amp;Assumptions!$B$4,$A$7:$A$106,"&lt;="&amp;Assumptions!$B$5,$F$7:$F$106,$F36,$M$7:$M$106,"Yes")),0))</f>
        <v/>
      </c>
      <c r="P36" s="40">
        <f>IF($A36="","",IF(OR($J36="",$O36=""),"",SUM($J36,$O36)))</f>
        <v/>
      </c>
      <c r="Q36" s="40">
        <f>IF($A36="","",IF(OR($K36="",$P36=""),"",$K36-$P36))</f>
        <v/>
      </c>
      <c r="R36" s="41">
        <f>IF($Q36="","",IFERROR($Q36/$K36,""))</f>
        <v/>
      </c>
    </row>
    <row r="37">
      <c r="A37" s="31" t="n"/>
      <c r="B37" s="32" t="n"/>
      <c r="C37" s="32" t="n"/>
      <c r="D37" s="32" t="n"/>
      <c r="E37" s="32" t="n"/>
      <c r="F37" s="32" t="n"/>
      <c r="G37" s="32" t="n"/>
      <c r="H37" s="33" t="n"/>
      <c r="I37" s="33" t="n"/>
      <c r="J37" s="34" t="n"/>
      <c r="K37" s="34" t="n"/>
      <c r="L37" s="35" t="n"/>
      <c r="M37" s="35" t="n"/>
      <c r="N37" s="36">
        <f>IF(OR($A37="",$B37="",$F37="",$M37&lt;&gt;"Yes"),"",IF(Assumptions!$B$6="Labor Hours",IF($H37="","",MAX(0,$H37)),IF(Assumptions!$B$6="Equipment Hours",IF($I37="","",MAX(0,$I37)),IF(Assumptions!$B$6="Direct Cost",IF($J37="","",MAX(0,$J37)),IF(Assumptions!$B$6="Revenue",IF($K37="","",MAX(0,$K37)),IF(Assumptions!$B$6="Equal per Job",1,""))))))</f>
        <v/>
      </c>
      <c r="O37" s="37">
        <f>IF($N37="","",IFERROR((SUMIFS(Overhead!$G$7:$G$106,Overhead!$A$7:$A$106,"&gt;="&amp;Assumptions!$B$4,Overhead!$A$7:$A$106,"&lt;="&amp;Assumptions!$B$5,Overhead!$F$7:$F$106,"All Operations",Overhead!$H$7:$H$106,"Yes")*$N37/SUMIFS($N$7:$N$106,$A$7:$A$106,"&gt;="&amp;Assumptions!$B$4,$A$7:$A$106,"&lt;="&amp;Assumptions!$B$5,$M$7:$M$106,"Yes"))+(SUMIFS(Overhead!$G$7:$G$106,Overhead!$A$7:$A$106,"&gt;="&amp;Assumptions!$B$4,Overhead!$A$7:$A$106,"&lt;="&amp;Assumptions!$B$5,Overhead!$F$7:$F$106,$F37,Overhead!$H$7:$H$106,"Yes")*$N37/SUMIFS($N$7:$N$106,$A$7:$A$106,"&gt;="&amp;Assumptions!$B$4,$A$7:$A$106,"&lt;="&amp;Assumptions!$B$5,$F$7:$F$106,$F37,$M$7:$M$106,"Yes")),0))</f>
        <v/>
      </c>
      <c r="P37" s="37">
        <f>IF($A37="","",IF(OR($J37="",$O37=""),"",SUM($J37,$O37)))</f>
        <v/>
      </c>
      <c r="Q37" s="37">
        <f>IF($A37="","",IF(OR($K37="",$P37=""),"",$K37-$P37))</f>
        <v/>
      </c>
      <c r="R37" s="38">
        <f>IF($Q37="","",IFERROR($Q37/$K37,""))</f>
        <v/>
      </c>
    </row>
    <row r="38">
      <c r="A38" s="31" t="n"/>
      <c r="B38" s="32" t="n"/>
      <c r="C38" s="32" t="n"/>
      <c r="D38" s="32" t="n"/>
      <c r="E38" s="32" t="n"/>
      <c r="F38" s="32" t="n"/>
      <c r="G38" s="32" t="n"/>
      <c r="H38" s="33" t="n"/>
      <c r="I38" s="33" t="n"/>
      <c r="J38" s="34" t="n"/>
      <c r="K38" s="34" t="n"/>
      <c r="L38" s="35" t="n"/>
      <c r="M38" s="35" t="n"/>
      <c r="N38" s="39">
        <f>IF(OR($A38="",$B38="",$F38="",$M38&lt;&gt;"Yes"),"",IF(Assumptions!$B$6="Labor Hours",IF($H38="","",MAX(0,$H38)),IF(Assumptions!$B$6="Equipment Hours",IF($I38="","",MAX(0,$I38)),IF(Assumptions!$B$6="Direct Cost",IF($J38="","",MAX(0,$J38)),IF(Assumptions!$B$6="Revenue",IF($K38="","",MAX(0,$K38)),IF(Assumptions!$B$6="Equal per Job",1,""))))))</f>
        <v/>
      </c>
      <c r="O38" s="40">
        <f>IF($N38="","",IFERROR((SUMIFS(Overhead!$G$7:$G$106,Overhead!$A$7:$A$106,"&gt;="&amp;Assumptions!$B$4,Overhead!$A$7:$A$106,"&lt;="&amp;Assumptions!$B$5,Overhead!$F$7:$F$106,"All Operations",Overhead!$H$7:$H$106,"Yes")*$N38/SUMIFS($N$7:$N$106,$A$7:$A$106,"&gt;="&amp;Assumptions!$B$4,$A$7:$A$106,"&lt;="&amp;Assumptions!$B$5,$M$7:$M$106,"Yes"))+(SUMIFS(Overhead!$G$7:$G$106,Overhead!$A$7:$A$106,"&gt;="&amp;Assumptions!$B$4,Overhead!$A$7:$A$106,"&lt;="&amp;Assumptions!$B$5,Overhead!$F$7:$F$106,$F38,Overhead!$H$7:$H$106,"Yes")*$N38/SUMIFS($N$7:$N$106,$A$7:$A$106,"&gt;="&amp;Assumptions!$B$4,$A$7:$A$106,"&lt;="&amp;Assumptions!$B$5,$F$7:$F$106,$F38,$M$7:$M$106,"Yes")),0))</f>
        <v/>
      </c>
      <c r="P38" s="40">
        <f>IF($A38="","",IF(OR($J38="",$O38=""),"",SUM($J38,$O38)))</f>
        <v/>
      </c>
      <c r="Q38" s="40">
        <f>IF($A38="","",IF(OR($K38="",$P38=""),"",$K38-$P38))</f>
        <v/>
      </c>
      <c r="R38" s="41">
        <f>IF($Q38="","",IFERROR($Q38/$K38,""))</f>
        <v/>
      </c>
    </row>
    <row r="39">
      <c r="A39" s="31" t="n"/>
      <c r="B39" s="32" t="n"/>
      <c r="C39" s="32" t="n"/>
      <c r="D39" s="32" t="n"/>
      <c r="E39" s="32" t="n"/>
      <c r="F39" s="32" t="n"/>
      <c r="G39" s="32" t="n"/>
      <c r="H39" s="33" t="n"/>
      <c r="I39" s="33" t="n"/>
      <c r="J39" s="34" t="n"/>
      <c r="K39" s="34" t="n"/>
      <c r="L39" s="35" t="n"/>
      <c r="M39" s="35" t="n"/>
      <c r="N39" s="36">
        <f>IF(OR($A39="",$B39="",$F39="",$M39&lt;&gt;"Yes"),"",IF(Assumptions!$B$6="Labor Hours",IF($H39="","",MAX(0,$H39)),IF(Assumptions!$B$6="Equipment Hours",IF($I39="","",MAX(0,$I39)),IF(Assumptions!$B$6="Direct Cost",IF($J39="","",MAX(0,$J39)),IF(Assumptions!$B$6="Revenue",IF($K39="","",MAX(0,$K39)),IF(Assumptions!$B$6="Equal per Job",1,""))))))</f>
        <v/>
      </c>
      <c r="O39" s="37">
        <f>IF($N39="","",IFERROR((SUMIFS(Overhead!$G$7:$G$106,Overhead!$A$7:$A$106,"&gt;="&amp;Assumptions!$B$4,Overhead!$A$7:$A$106,"&lt;="&amp;Assumptions!$B$5,Overhead!$F$7:$F$106,"All Operations",Overhead!$H$7:$H$106,"Yes")*$N39/SUMIFS($N$7:$N$106,$A$7:$A$106,"&gt;="&amp;Assumptions!$B$4,$A$7:$A$106,"&lt;="&amp;Assumptions!$B$5,$M$7:$M$106,"Yes"))+(SUMIFS(Overhead!$G$7:$G$106,Overhead!$A$7:$A$106,"&gt;="&amp;Assumptions!$B$4,Overhead!$A$7:$A$106,"&lt;="&amp;Assumptions!$B$5,Overhead!$F$7:$F$106,$F39,Overhead!$H$7:$H$106,"Yes")*$N39/SUMIFS($N$7:$N$106,$A$7:$A$106,"&gt;="&amp;Assumptions!$B$4,$A$7:$A$106,"&lt;="&amp;Assumptions!$B$5,$F$7:$F$106,$F39,$M$7:$M$106,"Yes")),0))</f>
        <v/>
      </c>
      <c r="P39" s="37">
        <f>IF($A39="","",IF(OR($J39="",$O39=""),"",SUM($J39,$O39)))</f>
        <v/>
      </c>
      <c r="Q39" s="37">
        <f>IF($A39="","",IF(OR($K39="",$P39=""),"",$K39-$P39))</f>
        <v/>
      </c>
      <c r="R39" s="38">
        <f>IF($Q39="","",IFERROR($Q39/$K39,""))</f>
        <v/>
      </c>
    </row>
    <row r="40">
      <c r="A40" s="31" t="n"/>
      <c r="B40" s="32" t="n"/>
      <c r="C40" s="32" t="n"/>
      <c r="D40" s="32" t="n"/>
      <c r="E40" s="32" t="n"/>
      <c r="F40" s="32" t="n"/>
      <c r="G40" s="32" t="n"/>
      <c r="H40" s="33" t="n"/>
      <c r="I40" s="33" t="n"/>
      <c r="J40" s="34" t="n"/>
      <c r="K40" s="34" t="n"/>
      <c r="L40" s="35" t="n"/>
      <c r="M40" s="35" t="n"/>
      <c r="N40" s="39">
        <f>IF(OR($A40="",$B40="",$F40="",$M40&lt;&gt;"Yes"),"",IF(Assumptions!$B$6="Labor Hours",IF($H40="","",MAX(0,$H40)),IF(Assumptions!$B$6="Equipment Hours",IF($I40="","",MAX(0,$I40)),IF(Assumptions!$B$6="Direct Cost",IF($J40="","",MAX(0,$J40)),IF(Assumptions!$B$6="Revenue",IF($K40="","",MAX(0,$K40)),IF(Assumptions!$B$6="Equal per Job",1,""))))))</f>
        <v/>
      </c>
      <c r="O40" s="40">
        <f>IF($N40="","",IFERROR((SUMIFS(Overhead!$G$7:$G$106,Overhead!$A$7:$A$106,"&gt;="&amp;Assumptions!$B$4,Overhead!$A$7:$A$106,"&lt;="&amp;Assumptions!$B$5,Overhead!$F$7:$F$106,"All Operations",Overhead!$H$7:$H$106,"Yes")*$N40/SUMIFS($N$7:$N$106,$A$7:$A$106,"&gt;="&amp;Assumptions!$B$4,$A$7:$A$106,"&lt;="&amp;Assumptions!$B$5,$M$7:$M$106,"Yes"))+(SUMIFS(Overhead!$G$7:$G$106,Overhead!$A$7:$A$106,"&gt;="&amp;Assumptions!$B$4,Overhead!$A$7:$A$106,"&lt;="&amp;Assumptions!$B$5,Overhead!$F$7:$F$106,$F40,Overhead!$H$7:$H$106,"Yes")*$N40/SUMIFS($N$7:$N$106,$A$7:$A$106,"&gt;="&amp;Assumptions!$B$4,$A$7:$A$106,"&lt;="&amp;Assumptions!$B$5,$F$7:$F$106,$F40,$M$7:$M$106,"Yes")),0))</f>
        <v/>
      </c>
      <c r="P40" s="40">
        <f>IF($A40="","",IF(OR($J40="",$O40=""),"",SUM($J40,$O40)))</f>
        <v/>
      </c>
      <c r="Q40" s="40">
        <f>IF($A40="","",IF(OR($K40="",$P40=""),"",$K40-$P40))</f>
        <v/>
      </c>
      <c r="R40" s="41">
        <f>IF($Q40="","",IFERROR($Q40/$K40,""))</f>
        <v/>
      </c>
    </row>
    <row r="41">
      <c r="A41" s="31" t="n"/>
      <c r="B41" s="32" t="n"/>
      <c r="C41" s="32" t="n"/>
      <c r="D41" s="32" t="n"/>
      <c r="E41" s="32" t="n"/>
      <c r="F41" s="32" t="n"/>
      <c r="G41" s="32" t="n"/>
      <c r="H41" s="33" t="n"/>
      <c r="I41" s="33" t="n"/>
      <c r="J41" s="34" t="n"/>
      <c r="K41" s="34" t="n"/>
      <c r="L41" s="35" t="n"/>
      <c r="M41" s="35" t="n"/>
      <c r="N41" s="36">
        <f>IF(OR($A41="",$B41="",$F41="",$M41&lt;&gt;"Yes"),"",IF(Assumptions!$B$6="Labor Hours",IF($H41="","",MAX(0,$H41)),IF(Assumptions!$B$6="Equipment Hours",IF($I41="","",MAX(0,$I41)),IF(Assumptions!$B$6="Direct Cost",IF($J41="","",MAX(0,$J41)),IF(Assumptions!$B$6="Revenue",IF($K41="","",MAX(0,$K41)),IF(Assumptions!$B$6="Equal per Job",1,""))))))</f>
        <v/>
      </c>
      <c r="O41" s="37">
        <f>IF($N41="","",IFERROR((SUMIFS(Overhead!$G$7:$G$106,Overhead!$A$7:$A$106,"&gt;="&amp;Assumptions!$B$4,Overhead!$A$7:$A$106,"&lt;="&amp;Assumptions!$B$5,Overhead!$F$7:$F$106,"All Operations",Overhead!$H$7:$H$106,"Yes")*$N41/SUMIFS($N$7:$N$106,$A$7:$A$106,"&gt;="&amp;Assumptions!$B$4,$A$7:$A$106,"&lt;="&amp;Assumptions!$B$5,$M$7:$M$106,"Yes"))+(SUMIFS(Overhead!$G$7:$G$106,Overhead!$A$7:$A$106,"&gt;="&amp;Assumptions!$B$4,Overhead!$A$7:$A$106,"&lt;="&amp;Assumptions!$B$5,Overhead!$F$7:$F$106,$F41,Overhead!$H$7:$H$106,"Yes")*$N41/SUMIFS($N$7:$N$106,$A$7:$A$106,"&gt;="&amp;Assumptions!$B$4,$A$7:$A$106,"&lt;="&amp;Assumptions!$B$5,$F$7:$F$106,$F41,$M$7:$M$106,"Yes")),0))</f>
        <v/>
      </c>
      <c r="P41" s="37">
        <f>IF($A41="","",IF(OR($J41="",$O41=""),"",SUM($J41,$O41)))</f>
        <v/>
      </c>
      <c r="Q41" s="37">
        <f>IF($A41="","",IF(OR($K41="",$P41=""),"",$K41-$P41))</f>
        <v/>
      </c>
      <c r="R41" s="38">
        <f>IF($Q41="","",IFERROR($Q41/$K41,""))</f>
        <v/>
      </c>
    </row>
    <row r="42">
      <c r="A42" s="31" t="n"/>
      <c r="B42" s="32" t="n"/>
      <c r="C42" s="32" t="n"/>
      <c r="D42" s="32" t="n"/>
      <c r="E42" s="32" t="n"/>
      <c r="F42" s="32" t="n"/>
      <c r="G42" s="32" t="n"/>
      <c r="H42" s="33" t="n"/>
      <c r="I42" s="33" t="n"/>
      <c r="J42" s="34" t="n"/>
      <c r="K42" s="34" t="n"/>
      <c r="L42" s="35" t="n"/>
      <c r="M42" s="35" t="n"/>
      <c r="N42" s="39">
        <f>IF(OR($A42="",$B42="",$F42="",$M42&lt;&gt;"Yes"),"",IF(Assumptions!$B$6="Labor Hours",IF($H42="","",MAX(0,$H42)),IF(Assumptions!$B$6="Equipment Hours",IF($I42="","",MAX(0,$I42)),IF(Assumptions!$B$6="Direct Cost",IF($J42="","",MAX(0,$J42)),IF(Assumptions!$B$6="Revenue",IF($K42="","",MAX(0,$K42)),IF(Assumptions!$B$6="Equal per Job",1,""))))))</f>
        <v/>
      </c>
      <c r="O42" s="40">
        <f>IF($N42="","",IFERROR((SUMIFS(Overhead!$G$7:$G$106,Overhead!$A$7:$A$106,"&gt;="&amp;Assumptions!$B$4,Overhead!$A$7:$A$106,"&lt;="&amp;Assumptions!$B$5,Overhead!$F$7:$F$106,"All Operations",Overhead!$H$7:$H$106,"Yes")*$N42/SUMIFS($N$7:$N$106,$A$7:$A$106,"&gt;="&amp;Assumptions!$B$4,$A$7:$A$106,"&lt;="&amp;Assumptions!$B$5,$M$7:$M$106,"Yes"))+(SUMIFS(Overhead!$G$7:$G$106,Overhead!$A$7:$A$106,"&gt;="&amp;Assumptions!$B$4,Overhead!$A$7:$A$106,"&lt;="&amp;Assumptions!$B$5,Overhead!$F$7:$F$106,$F42,Overhead!$H$7:$H$106,"Yes")*$N42/SUMIFS($N$7:$N$106,$A$7:$A$106,"&gt;="&amp;Assumptions!$B$4,$A$7:$A$106,"&lt;="&amp;Assumptions!$B$5,$F$7:$F$106,$F42,$M$7:$M$106,"Yes")),0))</f>
        <v/>
      </c>
      <c r="P42" s="40">
        <f>IF($A42="","",IF(OR($J42="",$O42=""),"",SUM($J42,$O42)))</f>
        <v/>
      </c>
      <c r="Q42" s="40">
        <f>IF($A42="","",IF(OR($K42="",$P42=""),"",$K42-$P42))</f>
        <v/>
      </c>
      <c r="R42" s="41">
        <f>IF($Q42="","",IFERROR($Q42/$K42,""))</f>
        <v/>
      </c>
    </row>
    <row r="43">
      <c r="A43" s="31" t="n"/>
      <c r="B43" s="32" t="n"/>
      <c r="C43" s="32" t="n"/>
      <c r="D43" s="32" t="n"/>
      <c r="E43" s="32" t="n"/>
      <c r="F43" s="32" t="n"/>
      <c r="G43" s="32" t="n"/>
      <c r="H43" s="33" t="n"/>
      <c r="I43" s="33" t="n"/>
      <c r="J43" s="34" t="n"/>
      <c r="K43" s="34" t="n"/>
      <c r="L43" s="35" t="n"/>
      <c r="M43" s="35" t="n"/>
      <c r="N43" s="36">
        <f>IF(OR($A43="",$B43="",$F43="",$M43&lt;&gt;"Yes"),"",IF(Assumptions!$B$6="Labor Hours",IF($H43="","",MAX(0,$H43)),IF(Assumptions!$B$6="Equipment Hours",IF($I43="","",MAX(0,$I43)),IF(Assumptions!$B$6="Direct Cost",IF($J43="","",MAX(0,$J43)),IF(Assumptions!$B$6="Revenue",IF($K43="","",MAX(0,$K43)),IF(Assumptions!$B$6="Equal per Job",1,""))))))</f>
        <v/>
      </c>
      <c r="O43" s="37">
        <f>IF($N43="","",IFERROR((SUMIFS(Overhead!$G$7:$G$106,Overhead!$A$7:$A$106,"&gt;="&amp;Assumptions!$B$4,Overhead!$A$7:$A$106,"&lt;="&amp;Assumptions!$B$5,Overhead!$F$7:$F$106,"All Operations",Overhead!$H$7:$H$106,"Yes")*$N43/SUMIFS($N$7:$N$106,$A$7:$A$106,"&gt;="&amp;Assumptions!$B$4,$A$7:$A$106,"&lt;="&amp;Assumptions!$B$5,$M$7:$M$106,"Yes"))+(SUMIFS(Overhead!$G$7:$G$106,Overhead!$A$7:$A$106,"&gt;="&amp;Assumptions!$B$4,Overhead!$A$7:$A$106,"&lt;="&amp;Assumptions!$B$5,Overhead!$F$7:$F$106,$F43,Overhead!$H$7:$H$106,"Yes")*$N43/SUMIFS($N$7:$N$106,$A$7:$A$106,"&gt;="&amp;Assumptions!$B$4,$A$7:$A$106,"&lt;="&amp;Assumptions!$B$5,$F$7:$F$106,$F43,$M$7:$M$106,"Yes")),0))</f>
        <v/>
      </c>
      <c r="P43" s="37">
        <f>IF($A43="","",IF(OR($J43="",$O43=""),"",SUM($J43,$O43)))</f>
        <v/>
      </c>
      <c r="Q43" s="37">
        <f>IF($A43="","",IF(OR($K43="",$P43=""),"",$K43-$P43))</f>
        <v/>
      </c>
      <c r="R43" s="38">
        <f>IF($Q43="","",IFERROR($Q43/$K43,""))</f>
        <v/>
      </c>
    </row>
    <row r="44">
      <c r="A44" s="31" t="n"/>
      <c r="B44" s="32" t="n"/>
      <c r="C44" s="32" t="n"/>
      <c r="D44" s="32" t="n"/>
      <c r="E44" s="32" t="n"/>
      <c r="F44" s="32" t="n"/>
      <c r="G44" s="32" t="n"/>
      <c r="H44" s="33" t="n"/>
      <c r="I44" s="33" t="n"/>
      <c r="J44" s="34" t="n"/>
      <c r="K44" s="34" t="n"/>
      <c r="L44" s="35" t="n"/>
      <c r="M44" s="35" t="n"/>
      <c r="N44" s="39">
        <f>IF(OR($A44="",$B44="",$F44="",$M44&lt;&gt;"Yes"),"",IF(Assumptions!$B$6="Labor Hours",IF($H44="","",MAX(0,$H44)),IF(Assumptions!$B$6="Equipment Hours",IF($I44="","",MAX(0,$I44)),IF(Assumptions!$B$6="Direct Cost",IF($J44="","",MAX(0,$J44)),IF(Assumptions!$B$6="Revenue",IF($K44="","",MAX(0,$K44)),IF(Assumptions!$B$6="Equal per Job",1,""))))))</f>
        <v/>
      </c>
      <c r="O44" s="40">
        <f>IF($N44="","",IFERROR((SUMIFS(Overhead!$G$7:$G$106,Overhead!$A$7:$A$106,"&gt;="&amp;Assumptions!$B$4,Overhead!$A$7:$A$106,"&lt;="&amp;Assumptions!$B$5,Overhead!$F$7:$F$106,"All Operations",Overhead!$H$7:$H$106,"Yes")*$N44/SUMIFS($N$7:$N$106,$A$7:$A$106,"&gt;="&amp;Assumptions!$B$4,$A$7:$A$106,"&lt;="&amp;Assumptions!$B$5,$M$7:$M$106,"Yes"))+(SUMIFS(Overhead!$G$7:$G$106,Overhead!$A$7:$A$106,"&gt;="&amp;Assumptions!$B$4,Overhead!$A$7:$A$106,"&lt;="&amp;Assumptions!$B$5,Overhead!$F$7:$F$106,$F44,Overhead!$H$7:$H$106,"Yes")*$N44/SUMIFS($N$7:$N$106,$A$7:$A$106,"&gt;="&amp;Assumptions!$B$4,$A$7:$A$106,"&lt;="&amp;Assumptions!$B$5,$F$7:$F$106,$F44,$M$7:$M$106,"Yes")),0))</f>
        <v/>
      </c>
      <c r="P44" s="40">
        <f>IF($A44="","",IF(OR($J44="",$O44=""),"",SUM($J44,$O44)))</f>
        <v/>
      </c>
      <c r="Q44" s="40">
        <f>IF($A44="","",IF(OR($K44="",$P44=""),"",$K44-$P44))</f>
        <v/>
      </c>
      <c r="R44" s="41">
        <f>IF($Q44="","",IFERROR($Q44/$K44,""))</f>
        <v/>
      </c>
    </row>
    <row r="45">
      <c r="A45" s="31" t="n"/>
      <c r="B45" s="32" t="n"/>
      <c r="C45" s="32" t="n"/>
      <c r="D45" s="32" t="n"/>
      <c r="E45" s="32" t="n"/>
      <c r="F45" s="32" t="n"/>
      <c r="G45" s="32" t="n"/>
      <c r="H45" s="33" t="n"/>
      <c r="I45" s="33" t="n"/>
      <c r="J45" s="34" t="n"/>
      <c r="K45" s="34" t="n"/>
      <c r="L45" s="35" t="n"/>
      <c r="M45" s="35" t="n"/>
      <c r="N45" s="36">
        <f>IF(OR($A45="",$B45="",$F45="",$M45&lt;&gt;"Yes"),"",IF(Assumptions!$B$6="Labor Hours",IF($H45="","",MAX(0,$H45)),IF(Assumptions!$B$6="Equipment Hours",IF($I45="","",MAX(0,$I45)),IF(Assumptions!$B$6="Direct Cost",IF($J45="","",MAX(0,$J45)),IF(Assumptions!$B$6="Revenue",IF($K45="","",MAX(0,$K45)),IF(Assumptions!$B$6="Equal per Job",1,""))))))</f>
        <v/>
      </c>
      <c r="O45" s="37">
        <f>IF($N45="","",IFERROR((SUMIFS(Overhead!$G$7:$G$106,Overhead!$A$7:$A$106,"&gt;="&amp;Assumptions!$B$4,Overhead!$A$7:$A$106,"&lt;="&amp;Assumptions!$B$5,Overhead!$F$7:$F$106,"All Operations",Overhead!$H$7:$H$106,"Yes")*$N45/SUMIFS($N$7:$N$106,$A$7:$A$106,"&gt;="&amp;Assumptions!$B$4,$A$7:$A$106,"&lt;="&amp;Assumptions!$B$5,$M$7:$M$106,"Yes"))+(SUMIFS(Overhead!$G$7:$G$106,Overhead!$A$7:$A$106,"&gt;="&amp;Assumptions!$B$4,Overhead!$A$7:$A$106,"&lt;="&amp;Assumptions!$B$5,Overhead!$F$7:$F$106,$F45,Overhead!$H$7:$H$106,"Yes")*$N45/SUMIFS($N$7:$N$106,$A$7:$A$106,"&gt;="&amp;Assumptions!$B$4,$A$7:$A$106,"&lt;="&amp;Assumptions!$B$5,$F$7:$F$106,$F45,$M$7:$M$106,"Yes")),0))</f>
        <v/>
      </c>
      <c r="P45" s="37">
        <f>IF($A45="","",IF(OR($J45="",$O45=""),"",SUM($J45,$O45)))</f>
        <v/>
      </c>
      <c r="Q45" s="37">
        <f>IF($A45="","",IF(OR($K45="",$P45=""),"",$K45-$P45))</f>
        <v/>
      </c>
      <c r="R45" s="38">
        <f>IF($Q45="","",IFERROR($Q45/$K45,""))</f>
        <v/>
      </c>
    </row>
    <row r="46">
      <c r="A46" s="31" t="n"/>
      <c r="B46" s="32" t="n"/>
      <c r="C46" s="32" t="n"/>
      <c r="D46" s="32" t="n"/>
      <c r="E46" s="32" t="n"/>
      <c r="F46" s="32" t="n"/>
      <c r="G46" s="32" t="n"/>
      <c r="H46" s="33" t="n"/>
      <c r="I46" s="33" t="n"/>
      <c r="J46" s="34" t="n"/>
      <c r="K46" s="34" t="n"/>
      <c r="L46" s="35" t="n"/>
      <c r="M46" s="35" t="n"/>
      <c r="N46" s="39">
        <f>IF(OR($A46="",$B46="",$F46="",$M46&lt;&gt;"Yes"),"",IF(Assumptions!$B$6="Labor Hours",IF($H46="","",MAX(0,$H46)),IF(Assumptions!$B$6="Equipment Hours",IF($I46="","",MAX(0,$I46)),IF(Assumptions!$B$6="Direct Cost",IF($J46="","",MAX(0,$J46)),IF(Assumptions!$B$6="Revenue",IF($K46="","",MAX(0,$K46)),IF(Assumptions!$B$6="Equal per Job",1,""))))))</f>
        <v/>
      </c>
      <c r="O46" s="40">
        <f>IF($N46="","",IFERROR((SUMIFS(Overhead!$G$7:$G$106,Overhead!$A$7:$A$106,"&gt;="&amp;Assumptions!$B$4,Overhead!$A$7:$A$106,"&lt;="&amp;Assumptions!$B$5,Overhead!$F$7:$F$106,"All Operations",Overhead!$H$7:$H$106,"Yes")*$N46/SUMIFS($N$7:$N$106,$A$7:$A$106,"&gt;="&amp;Assumptions!$B$4,$A$7:$A$106,"&lt;="&amp;Assumptions!$B$5,$M$7:$M$106,"Yes"))+(SUMIFS(Overhead!$G$7:$G$106,Overhead!$A$7:$A$106,"&gt;="&amp;Assumptions!$B$4,Overhead!$A$7:$A$106,"&lt;="&amp;Assumptions!$B$5,Overhead!$F$7:$F$106,$F46,Overhead!$H$7:$H$106,"Yes")*$N46/SUMIFS($N$7:$N$106,$A$7:$A$106,"&gt;="&amp;Assumptions!$B$4,$A$7:$A$106,"&lt;="&amp;Assumptions!$B$5,$F$7:$F$106,$F46,$M$7:$M$106,"Yes")),0))</f>
        <v/>
      </c>
      <c r="P46" s="40">
        <f>IF($A46="","",IF(OR($J46="",$O46=""),"",SUM($J46,$O46)))</f>
        <v/>
      </c>
      <c r="Q46" s="40">
        <f>IF($A46="","",IF(OR($K46="",$P46=""),"",$K46-$P46))</f>
        <v/>
      </c>
      <c r="R46" s="41">
        <f>IF($Q46="","",IFERROR($Q46/$K46,""))</f>
        <v/>
      </c>
    </row>
    <row r="47">
      <c r="A47" s="31" t="n"/>
      <c r="B47" s="32" t="n"/>
      <c r="C47" s="32" t="n"/>
      <c r="D47" s="32" t="n"/>
      <c r="E47" s="32" t="n"/>
      <c r="F47" s="32" t="n"/>
      <c r="G47" s="32" t="n"/>
      <c r="H47" s="33" t="n"/>
      <c r="I47" s="33" t="n"/>
      <c r="J47" s="34" t="n"/>
      <c r="K47" s="34" t="n"/>
      <c r="L47" s="35" t="n"/>
      <c r="M47" s="35" t="n"/>
      <c r="N47" s="36">
        <f>IF(OR($A47="",$B47="",$F47="",$M47&lt;&gt;"Yes"),"",IF(Assumptions!$B$6="Labor Hours",IF($H47="","",MAX(0,$H47)),IF(Assumptions!$B$6="Equipment Hours",IF($I47="","",MAX(0,$I47)),IF(Assumptions!$B$6="Direct Cost",IF($J47="","",MAX(0,$J47)),IF(Assumptions!$B$6="Revenue",IF($K47="","",MAX(0,$K47)),IF(Assumptions!$B$6="Equal per Job",1,""))))))</f>
        <v/>
      </c>
      <c r="O47" s="37">
        <f>IF($N47="","",IFERROR((SUMIFS(Overhead!$G$7:$G$106,Overhead!$A$7:$A$106,"&gt;="&amp;Assumptions!$B$4,Overhead!$A$7:$A$106,"&lt;="&amp;Assumptions!$B$5,Overhead!$F$7:$F$106,"All Operations",Overhead!$H$7:$H$106,"Yes")*$N47/SUMIFS($N$7:$N$106,$A$7:$A$106,"&gt;="&amp;Assumptions!$B$4,$A$7:$A$106,"&lt;="&amp;Assumptions!$B$5,$M$7:$M$106,"Yes"))+(SUMIFS(Overhead!$G$7:$G$106,Overhead!$A$7:$A$106,"&gt;="&amp;Assumptions!$B$4,Overhead!$A$7:$A$106,"&lt;="&amp;Assumptions!$B$5,Overhead!$F$7:$F$106,$F47,Overhead!$H$7:$H$106,"Yes")*$N47/SUMIFS($N$7:$N$106,$A$7:$A$106,"&gt;="&amp;Assumptions!$B$4,$A$7:$A$106,"&lt;="&amp;Assumptions!$B$5,$F$7:$F$106,$F47,$M$7:$M$106,"Yes")),0))</f>
        <v/>
      </c>
      <c r="P47" s="37">
        <f>IF($A47="","",IF(OR($J47="",$O47=""),"",SUM($J47,$O47)))</f>
        <v/>
      </c>
      <c r="Q47" s="37">
        <f>IF($A47="","",IF(OR($K47="",$P47=""),"",$K47-$P47))</f>
        <v/>
      </c>
      <c r="R47" s="38">
        <f>IF($Q47="","",IFERROR($Q47/$K47,""))</f>
        <v/>
      </c>
    </row>
    <row r="48">
      <c r="A48" s="31" t="n"/>
      <c r="B48" s="32" t="n"/>
      <c r="C48" s="32" t="n"/>
      <c r="D48" s="32" t="n"/>
      <c r="E48" s="32" t="n"/>
      <c r="F48" s="32" t="n"/>
      <c r="G48" s="32" t="n"/>
      <c r="H48" s="33" t="n"/>
      <c r="I48" s="33" t="n"/>
      <c r="J48" s="34" t="n"/>
      <c r="K48" s="34" t="n"/>
      <c r="L48" s="35" t="n"/>
      <c r="M48" s="35" t="n"/>
      <c r="N48" s="39">
        <f>IF(OR($A48="",$B48="",$F48="",$M48&lt;&gt;"Yes"),"",IF(Assumptions!$B$6="Labor Hours",IF($H48="","",MAX(0,$H48)),IF(Assumptions!$B$6="Equipment Hours",IF($I48="","",MAX(0,$I48)),IF(Assumptions!$B$6="Direct Cost",IF($J48="","",MAX(0,$J48)),IF(Assumptions!$B$6="Revenue",IF($K48="","",MAX(0,$K48)),IF(Assumptions!$B$6="Equal per Job",1,""))))))</f>
        <v/>
      </c>
      <c r="O48" s="40">
        <f>IF($N48="","",IFERROR((SUMIFS(Overhead!$G$7:$G$106,Overhead!$A$7:$A$106,"&gt;="&amp;Assumptions!$B$4,Overhead!$A$7:$A$106,"&lt;="&amp;Assumptions!$B$5,Overhead!$F$7:$F$106,"All Operations",Overhead!$H$7:$H$106,"Yes")*$N48/SUMIFS($N$7:$N$106,$A$7:$A$106,"&gt;="&amp;Assumptions!$B$4,$A$7:$A$106,"&lt;="&amp;Assumptions!$B$5,$M$7:$M$106,"Yes"))+(SUMIFS(Overhead!$G$7:$G$106,Overhead!$A$7:$A$106,"&gt;="&amp;Assumptions!$B$4,Overhead!$A$7:$A$106,"&lt;="&amp;Assumptions!$B$5,Overhead!$F$7:$F$106,$F48,Overhead!$H$7:$H$106,"Yes")*$N48/SUMIFS($N$7:$N$106,$A$7:$A$106,"&gt;="&amp;Assumptions!$B$4,$A$7:$A$106,"&lt;="&amp;Assumptions!$B$5,$F$7:$F$106,$F48,$M$7:$M$106,"Yes")),0))</f>
        <v/>
      </c>
      <c r="P48" s="40">
        <f>IF($A48="","",IF(OR($J48="",$O48=""),"",SUM($J48,$O48)))</f>
        <v/>
      </c>
      <c r="Q48" s="40">
        <f>IF($A48="","",IF(OR($K48="",$P48=""),"",$K48-$P48))</f>
        <v/>
      </c>
      <c r="R48" s="41">
        <f>IF($Q48="","",IFERROR($Q48/$K48,""))</f>
        <v/>
      </c>
    </row>
    <row r="49">
      <c r="A49" s="31" t="n"/>
      <c r="B49" s="32" t="n"/>
      <c r="C49" s="32" t="n"/>
      <c r="D49" s="32" t="n"/>
      <c r="E49" s="32" t="n"/>
      <c r="F49" s="32" t="n"/>
      <c r="G49" s="32" t="n"/>
      <c r="H49" s="33" t="n"/>
      <c r="I49" s="33" t="n"/>
      <c r="J49" s="34" t="n"/>
      <c r="K49" s="34" t="n"/>
      <c r="L49" s="35" t="n"/>
      <c r="M49" s="35" t="n"/>
      <c r="N49" s="36">
        <f>IF(OR($A49="",$B49="",$F49="",$M49&lt;&gt;"Yes"),"",IF(Assumptions!$B$6="Labor Hours",IF($H49="","",MAX(0,$H49)),IF(Assumptions!$B$6="Equipment Hours",IF($I49="","",MAX(0,$I49)),IF(Assumptions!$B$6="Direct Cost",IF($J49="","",MAX(0,$J49)),IF(Assumptions!$B$6="Revenue",IF($K49="","",MAX(0,$K49)),IF(Assumptions!$B$6="Equal per Job",1,""))))))</f>
        <v/>
      </c>
      <c r="O49" s="37">
        <f>IF($N49="","",IFERROR((SUMIFS(Overhead!$G$7:$G$106,Overhead!$A$7:$A$106,"&gt;="&amp;Assumptions!$B$4,Overhead!$A$7:$A$106,"&lt;="&amp;Assumptions!$B$5,Overhead!$F$7:$F$106,"All Operations",Overhead!$H$7:$H$106,"Yes")*$N49/SUMIFS($N$7:$N$106,$A$7:$A$106,"&gt;="&amp;Assumptions!$B$4,$A$7:$A$106,"&lt;="&amp;Assumptions!$B$5,$M$7:$M$106,"Yes"))+(SUMIFS(Overhead!$G$7:$G$106,Overhead!$A$7:$A$106,"&gt;="&amp;Assumptions!$B$4,Overhead!$A$7:$A$106,"&lt;="&amp;Assumptions!$B$5,Overhead!$F$7:$F$106,$F49,Overhead!$H$7:$H$106,"Yes")*$N49/SUMIFS($N$7:$N$106,$A$7:$A$106,"&gt;="&amp;Assumptions!$B$4,$A$7:$A$106,"&lt;="&amp;Assumptions!$B$5,$F$7:$F$106,$F49,$M$7:$M$106,"Yes")),0))</f>
        <v/>
      </c>
      <c r="P49" s="37">
        <f>IF($A49="","",IF(OR($J49="",$O49=""),"",SUM($J49,$O49)))</f>
        <v/>
      </c>
      <c r="Q49" s="37">
        <f>IF($A49="","",IF(OR($K49="",$P49=""),"",$K49-$P49))</f>
        <v/>
      </c>
      <c r="R49" s="38">
        <f>IF($Q49="","",IFERROR($Q49/$K49,""))</f>
        <v/>
      </c>
    </row>
    <row r="50">
      <c r="A50" s="31" t="n"/>
      <c r="B50" s="32" t="n"/>
      <c r="C50" s="32" t="n"/>
      <c r="D50" s="32" t="n"/>
      <c r="E50" s="32" t="n"/>
      <c r="F50" s="32" t="n"/>
      <c r="G50" s="32" t="n"/>
      <c r="H50" s="33" t="n"/>
      <c r="I50" s="33" t="n"/>
      <c r="J50" s="34" t="n"/>
      <c r="K50" s="34" t="n"/>
      <c r="L50" s="35" t="n"/>
      <c r="M50" s="35" t="n"/>
      <c r="N50" s="39">
        <f>IF(OR($A50="",$B50="",$F50="",$M50&lt;&gt;"Yes"),"",IF(Assumptions!$B$6="Labor Hours",IF($H50="","",MAX(0,$H50)),IF(Assumptions!$B$6="Equipment Hours",IF($I50="","",MAX(0,$I50)),IF(Assumptions!$B$6="Direct Cost",IF($J50="","",MAX(0,$J50)),IF(Assumptions!$B$6="Revenue",IF($K50="","",MAX(0,$K50)),IF(Assumptions!$B$6="Equal per Job",1,""))))))</f>
        <v/>
      </c>
      <c r="O50" s="40">
        <f>IF($N50="","",IFERROR((SUMIFS(Overhead!$G$7:$G$106,Overhead!$A$7:$A$106,"&gt;="&amp;Assumptions!$B$4,Overhead!$A$7:$A$106,"&lt;="&amp;Assumptions!$B$5,Overhead!$F$7:$F$106,"All Operations",Overhead!$H$7:$H$106,"Yes")*$N50/SUMIFS($N$7:$N$106,$A$7:$A$106,"&gt;="&amp;Assumptions!$B$4,$A$7:$A$106,"&lt;="&amp;Assumptions!$B$5,$M$7:$M$106,"Yes"))+(SUMIFS(Overhead!$G$7:$G$106,Overhead!$A$7:$A$106,"&gt;="&amp;Assumptions!$B$4,Overhead!$A$7:$A$106,"&lt;="&amp;Assumptions!$B$5,Overhead!$F$7:$F$106,$F50,Overhead!$H$7:$H$106,"Yes")*$N50/SUMIFS($N$7:$N$106,$A$7:$A$106,"&gt;="&amp;Assumptions!$B$4,$A$7:$A$106,"&lt;="&amp;Assumptions!$B$5,$F$7:$F$106,$F50,$M$7:$M$106,"Yes")),0))</f>
        <v/>
      </c>
      <c r="P50" s="40">
        <f>IF($A50="","",IF(OR($J50="",$O50=""),"",SUM($J50,$O50)))</f>
        <v/>
      </c>
      <c r="Q50" s="40">
        <f>IF($A50="","",IF(OR($K50="",$P50=""),"",$K50-$P50))</f>
        <v/>
      </c>
      <c r="R50" s="41">
        <f>IF($Q50="","",IFERROR($Q50/$K50,""))</f>
        <v/>
      </c>
    </row>
    <row r="51">
      <c r="A51" s="31" t="n"/>
      <c r="B51" s="32" t="n"/>
      <c r="C51" s="32" t="n"/>
      <c r="D51" s="32" t="n"/>
      <c r="E51" s="32" t="n"/>
      <c r="F51" s="32" t="n"/>
      <c r="G51" s="32" t="n"/>
      <c r="H51" s="33" t="n"/>
      <c r="I51" s="33" t="n"/>
      <c r="J51" s="34" t="n"/>
      <c r="K51" s="34" t="n"/>
      <c r="L51" s="35" t="n"/>
      <c r="M51" s="35" t="n"/>
      <c r="N51" s="36">
        <f>IF(OR($A51="",$B51="",$F51="",$M51&lt;&gt;"Yes"),"",IF(Assumptions!$B$6="Labor Hours",IF($H51="","",MAX(0,$H51)),IF(Assumptions!$B$6="Equipment Hours",IF($I51="","",MAX(0,$I51)),IF(Assumptions!$B$6="Direct Cost",IF($J51="","",MAX(0,$J51)),IF(Assumptions!$B$6="Revenue",IF($K51="","",MAX(0,$K51)),IF(Assumptions!$B$6="Equal per Job",1,""))))))</f>
        <v/>
      </c>
      <c r="O51" s="37">
        <f>IF($N51="","",IFERROR((SUMIFS(Overhead!$G$7:$G$106,Overhead!$A$7:$A$106,"&gt;="&amp;Assumptions!$B$4,Overhead!$A$7:$A$106,"&lt;="&amp;Assumptions!$B$5,Overhead!$F$7:$F$106,"All Operations",Overhead!$H$7:$H$106,"Yes")*$N51/SUMIFS($N$7:$N$106,$A$7:$A$106,"&gt;="&amp;Assumptions!$B$4,$A$7:$A$106,"&lt;="&amp;Assumptions!$B$5,$M$7:$M$106,"Yes"))+(SUMIFS(Overhead!$G$7:$G$106,Overhead!$A$7:$A$106,"&gt;="&amp;Assumptions!$B$4,Overhead!$A$7:$A$106,"&lt;="&amp;Assumptions!$B$5,Overhead!$F$7:$F$106,$F51,Overhead!$H$7:$H$106,"Yes")*$N51/SUMIFS($N$7:$N$106,$A$7:$A$106,"&gt;="&amp;Assumptions!$B$4,$A$7:$A$106,"&lt;="&amp;Assumptions!$B$5,$F$7:$F$106,$F51,$M$7:$M$106,"Yes")),0))</f>
        <v/>
      </c>
      <c r="P51" s="37">
        <f>IF($A51="","",IF(OR($J51="",$O51=""),"",SUM($J51,$O51)))</f>
        <v/>
      </c>
      <c r="Q51" s="37">
        <f>IF($A51="","",IF(OR($K51="",$P51=""),"",$K51-$P51))</f>
        <v/>
      </c>
      <c r="R51" s="38">
        <f>IF($Q51="","",IFERROR($Q51/$K51,""))</f>
        <v/>
      </c>
    </row>
    <row r="52">
      <c r="A52" s="31" t="n"/>
      <c r="B52" s="32" t="n"/>
      <c r="C52" s="32" t="n"/>
      <c r="D52" s="32" t="n"/>
      <c r="E52" s="32" t="n"/>
      <c r="F52" s="32" t="n"/>
      <c r="G52" s="32" t="n"/>
      <c r="H52" s="33" t="n"/>
      <c r="I52" s="33" t="n"/>
      <c r="J52" s="34" t="n"/>
      <c r="K52" s="34" t="n"/>
      <c r="L52" s="35" t="n"/>
      <c r="M52" s="35" t="n"/>
      <c r="N52" s="39">
        <f>IF(OR($A52="",$B52="",$F52="",$M52&lt;&gt;"Yes"),"",IF(Assumptions!$B$6="Labor Hours",IF($H52="","",MAX(0,$H52)),IF(Assumptions!$B$6="Equipment Hours",IF($I52="","",MAX(0,$I52)),IF(Assumptions!$B$6="Direct Cost",IF($J52="","",MAX(0,$J52)),IF(Assumptions!$B$6="Revenue",IF($K52="","",MAX(0,$K52)),IF(Assumptions!$B$6="Equal per Job",1,""))))))</f>
        <v/>
      </c>
      <c r="O52" s="40">
        <f>IF($N52="","",IFERROR((SUMIFS(Overhead!$G$7:$G$106,Overhead!$A$7:$A$106,"&gt;="&amp;Assumptions!$B$4,Overhead!$A$7:$A$106,"&lt;="&amp;Assumptions!$B$5,Overhead!$F$7:$F$106,"All Operations",Overhead!$H$7:$H$106,"Yes")*$N52/SUMIFS($N$7:$N$106,$A$7:$A$106,"&gt;="&amp;Assumptions!$B$4,$A$7:$A$106,"&lt;="&amp;Assumptions!$B$5,$M$7:$M$106,"Yes"))+(SUMIFS(Overhead!$G$7:$G$106,Overhead!$A$7:$A$106,"&gt;="&amp;Assumptions!$B$4,Overhead!$A$7:$A$106,"&lt;="&amp;Assumptions!$B$5,Overhead!$F$7:$F$106,$F52,Overhead!$H$7:$H$106,"Yes")*$N52/SUMIFS($N$7:$N$106,$A$7:$A$106,"&gt;="&amp;Assumptions!$B$4,$A$7:$A$106,"&lt;="&amp;Assumptions!$B$5,$F$7:$F$106,$F52,$M$7:$M$106,"Yes")),0))</f>
        <v/>
      </c>
      <c r="P52" s="40">
        <f>IF($A52="","",IF(OR($J52="",$O52=""),"",SUM($J52,$O52)))</f>
        <v/>
      </c>
      <c r="Q52" s="40">
        <f>IF($A52="","",IF(OR($K52="",$P52=""),"",$K52-$P52))</f>
        <v/>
      </c>
      <c r="R52" s="41">
        <f>IF($Q52="","",IFERROR($Q52/$K52,""))</f>
        <v/>
      </c>
    </row>
    <row r="53">
      <c r="A53" s="31" t="n"/>
      <c r="B53" s="32" t="n"/>
      <c r="C53" s="32" t="n"/>
      <c r="D53" s="32" t="n"/>
      <c r="E53" s="32" t="n"/>
      <c r="F53" s="32" t="n"/>
      <c r="G53" s="32" t="n"/>
      <c r="H53" s="33" t="n"/>
      <c r="I53" s="33" t="n"/>
      <c r="J53" s="34" t="n"/>
      <c r="K53" s="34" t="n"/>
      <c r="L53" s="35" t="n"/>
      <c r="M53" s="35" t="n"/>
      <c r="N53" s="36">
        <f>IF(OR($A53="",$B53="",$F53="",$M53&lt;&gt;"Yes"),"",IF(Assumptions!$B$6="Labor Hours",IF($H53="","",MAX(0,$H53)),IF(Assumptions!$B$6="Equipment Hours",IF($I53="","",MAX(0,$I53)),IF(Assumptions!$B$6="Direct Cost",IF($J53="","",MAX(0,$J53)),IF(Assumptions!$B$6="Revenue",IF($K53="","",MAX(0,$K53)),IF(Assumptions!$B$6="Equal per Job",1,""))))))</f>
        <v/>
      </c>
      <c r="O53" s="37">
        <f>IF($N53="","",IFERROR((SUMIFS(Overhead!$G$7:$G$106,Overhead!$A$7:$A$106,"&gt;="&amp;Assumptions!$B$4,Overhead!$A$7:$A$106,"&lt;="&amp;Assumptions!$B$5,Overhead!$F$7:$F$106,"All Operations",Overhead!$H$7:$H$106,"Yes")*$N53/SUMIFS($N$7:$N$106,$A$7:$A$106,"&gt;="&amp;Assumptions!$B$4,$A$7:$A$106,"&lt;="&amp;Assumptions!$B$5,$M$7:$M$106,"Yes"))+(SUMIFS(Overhead!$G$7:$G$106,Overhead!$A$7:$A$106,"&gt;="&amp;Assumptions!$B$4,Overhead!$A$7:$A$106,"&lt;="&amp;Assumptions!$B$5,Overhead!$F$7:$F$106,$F53,Overhead!$H$7:$H$106,"Yes")*$N53/SUMIFS($N$7:$N$106,$A$7:$A$106,"&gt;="&amp;Assumptions!$B$4,$A$7:$A$106,"&lt;="&amp;Assumptions!$B$5,$F$7:$F$106,$F53,$M$7:$M$106,"Yes")),0))</f>
        <v/>
      </c>
      <c r="P53" s="37">
        <f>IF($A53="","",IF(OR($J53="",$O53=""),"",SUM($J53,$O53)))</f>
        <v/>
      </c>
      <c r="Q53" s="37">
        <f>IF($A53="","",IF(OR($K53="",$P53=""),"",$K53-$P53))</f>
        <v/>
      </c>
      <c r="R53" s="38">
        <f>IF($Q53="","",IFERROR($Q53/$K53,""))</f>
        <v/>
      </c>
    </row>
    <row r="54">
      <c r="A54" s="31" t="n"/>
      <c r="B54" s="32" t="n"/>
      <c r="C54" s="32" t="n"/>
      <c r="D54" s="32" t="n"/>
      <c r="E54" s="32" t="n"/>
      <c r="F54" s="32" t="n"/>
      <c r="G54" s="32" t="n"/>
      <c r="H54" s="33" t="n"/>
      <c r="I54" s="33" t="n"/>
      <c r="J54" s="34" t="n"/>
      <c r="K54" s="34" t="n"/>
      <c r="L54" s="35" t="n"/>
      <c r="M54" s="35" t="n"/>
      <c r="N54" s="39">
        <f>IF(OR($A54="",$B54="",$F54="",$M54&lt;&gt;"Yes"),"",IF(Assumptions!$B$6="Labor Hours",IF($H54="","",MAX(0,$H54)),IF(Assumptions!$B$6="Equipment Hours",IF($I54="","",MAX(0,$I54)),IF(Assumptions!$B$6="Direct Cost",IF($J54="","",MAX(0,$J54)),IF(Assumptions!$B$6="Revenue",IF($K54="","",MAX(0,$K54)),IF(Assumptions!$B$6="Equal per Job",1,""))))))</f>
        <v/>
      </c>
      <c r="O54" s="40">
        <f>IF($N54="","",IFERROR((SUMIFS(Overhead!$G$7:$G$106,Overhead!$A$7:$A$106,"&gt;="&amp;Assumptions!$B$4,Overhead!$A$7:$A$106,"&lt;="&amp;Assumptions!$B$5,Overhead!$F$7:$F$106,"All Operations",Overhead!$H$7:$H$106,"Yes")*$N54/SUMIFS($N$7:$N$106,$A$7:$A$106,"&gt;="&amp;Assumptions!$B$4,$A$7:$A$106,"&lt;="&amp;Assumptions!$B$5,$M$7:$M$106,"Yes"))+(SUMIFS(Overhead!$G$7:$G$106,Overhead!$A$7:$A$106,"&gt;="&amp;Assumptions!$B$4,Overhead!$A$7:$A$106,"&lt;="&amp;Assumptions!$B$5,Overhead!$F$7:$F$106,$F54,Overhead!$H$7:$H$106,"Yes")*$N54/SUMIFS($N$7:$N$106,$A$7:$A$106,"&gt;="&amp;Assumptions!$B$4,$A$7:$A$106,"&lt;="&amp;Assumptions!$B$5,$F$7:$F$106,$F54,$M$7:$M$106,"Yes")),0))</f>
        <v/>
      </c>
      <c r="P54" s="40">
        <f>IF($A54="","",IF(OR($J54="",$O54=""),"",SUM($J54,$O54)))</f>
        <v/>
      </c>
      <c r="Q54" s="40">
        <f>IF($A54="","",IF(OR($K54="",$P54=""),"",$K54-$P54))</f>
        <v/>
      </c>
      <c r="R54" s="41">
        <f>IF($Q54="","",IFERROR($Q54/$K54,""))</f>
        <v/>
      </c>
    </row>
    <row r="55">
      <c r="A55" s="31" t="n"/>
      <c r="B55" s="32" t="n"/>
      <c r="C55" s="32" t="n"/>
      <c r="D55" s="32" t="n"/>
      <c r="E55" s="32" t="n"/>
      <c r="F55" s="32" t="n"/>
      <c r="G55" s="32" t="n"/>
      <c r="H55" s="33" t="n"/>
      <c r="I55" s="33" t="n"/>
      <c r="J55" s="34" t="n"/>
      <c r="K55" s="34" t="n"/>
      <c r="L55" s="35" t="n"/>
      <c r="M55" s="35" t="n"/>
      <c r="N55" s="36">
        <f>IF(OR($A55="",$B55="",$F55="",$M55&lt;&gt;"Yes"),"",IF(Assumptions!$B$6="Labor Hours",IF($H55="","",MAX(0,$H55)),IF(Assumptions!$B$6="Equipment Hours",IF($I55="","",MAX(0,$I55)),IF(Assumptions!$B$6="Direct Cost",IF($J55="","",MAX(0,$J55)),IF(Assumptions!$B$6="Revenue",IF($K55="","",MAX(0,$K55)),IF(Assumptions!$B$6="Equal per Job",1,""))))))</f>
        <v/>
      </c>
      <c r="O55" s="37">
        <f>IF($N55="","",IFERROR((SUMIFS(Overhead!$G$7:$G$106,Overhead!$A$7:$A$106,"&gt;="&amp;Assumptions!$B$4,Overhead!$A$7:$A$106,"&lt;="&amp;Assumptions!$B$5,Overhead!$F$7:$F$106,"All Operations",Overhead!$H$7:$H$106,"Yes")*$N55/SUMIFS($N$7:$N$106,$A$7:$A$106,"&gt;="&amp;Assumptions!$B$4,$A$7:$A$106,"&lt;="&amp;Assumptions!$B$5,$M$7:$M$106,"Yes"))+(SUMIFS(Overhead!$G$7:$G$106,Overhead!$A$7:$A$106,"&gt;="&amp;Assumptions!$B$4,Overhead!$A$7:$A$106,"&lt;="&amp;Assumptions!$B$5,Overhead!$F$7:$F$106,$F55,Overhead!$H$7:$H$106,"Yes")*$N55/SUMIFS($N$7:$N$106,$A$7:$A$106,"&gt;="&amp;Assumptions!$B$4,$A$7:$A$106,"&lt;="&amp;Assumptions!$B$5,$F$7:$F$106,$F55,$M$7:$M$106,"Yes")),0))</f>
        <v/>
      </c>
      <c r="P55" s="37">
        <f>IF($A55="","",IF(OR($J55="",$O55=""),"",SUM($J55,$O55)))</f>
        <v/>
      </c>
      <c r="Q55" s="37">
        <f>IF($A55="","",IF(OR($K55="",$P55=""),"",$K55-$P55))</f>
        <v/>
      </c>
      <c r="R55" s="38">
        <f>IF($Q55="","",IFERROR($Q55/$K55,""))</f>
        <v/>
      </c>
    </row>
    <row r="56">
      <c r="A56" s="31" t="n"/>
      <c r="B56" s="32" t="n"/>
      <c r="C56" s="32" t="n"/>
      <c r="D56" s="32" t="n"/>
      <c r="E56" s="32" t="n"/>
      <c r="F56" s="32" t="n"/>
      <c r="G56" s="32" t="n"/>
      <c r="H56" s="33" t="n"/>
      <c r="I56" s="33" t="n"/>
      <c r="J56" s="34" t="n"/>
      <c r="K56" s="34" t="n"/>
      <c r="L56" s="35" t="n"/>
      <c r="M56" s="35" t="n"/>
      <c r="N56" s="39">
        <f>IF(OR($A56="",$B56="",$F56="",$M56&lt;&gt;"Yes"),"",IF(Assumptions!$B$6="Labor Hours",IF($H56="","",MAX(0,$H56)),IF(Assumptions!$B$6="Equipment Hours",IF($I56="","",MAX(0,$I56)),IF(Assumptions!$B$6="Direct Cost",IF($J56="","",MAX(0,$J56)),IF(Assumptions!$B$6="Revenue",IF($K56="","",MAX(0,$K56)),IF(Assumptions!$B$6="Equal per Job",1,""))))))</f>
        <v/>
      </c>
      <c r="O56" s="40">
        <f>IF($N56="","",IFERROR((SUMIFS(Overhead!$G$7:$G$106,Overhead!$A$7:$A$106,"&gt;="&amp;Assumptions!$B$4,Overhead!$A$7:$A$106,"&lt;="&amp;Assumptions!$B$5,Overhead!$F$7:$F$106,"All Operations",Overhead!$H$7:$H$106,"Yes")*$N56/SUMIFS($N$7:$N$106,$A$7:$A$106,"&gt;="&amp;Assumptions!$B$4,$A$7:$A$106,"&lt;="&amp;Assumptions!$B$5,$M$7:$M$106,"Yes"))+(SUMIFS(Overhead!$G$7:$G$106,Overhead!$A$7:$A$106,"&gt;="&amp;Assumptions!$B$4,Overhead!$A$7:$A$106,"&lt;="&amp;Assumptions!$B$5,Overhead!$F$7:$F$106,$F56,Overhead!$H$7:$H$106,"Yes")*$N56/SUMIFS($N$7:$N$106,$A$7:$A$106,"&gt;="&amp;Assumptions!$B$4,$A$7:$A$106,"&lt;="&amp;Assumptions!$B$5,$F$7:$F$106,$F56,$M$7:$M$106,"Yes")),0))</f>
        <v/>
      </c>
      <c r="P56" s="40">
        <f>IF($A56="","",IF(OR($J56="",$O56=""),"",SUM($J56,$O56)))</f>
        <v/>
      </c>
      <c r="Q56" s="40">
        <f>IF($A56="","",IF(OR($K56="",$P56=""),"",$K56-$P56))</f>
        <v/>
      </c>
      <c r="R56" s="41">
        <f>IF($Q56="","",IFERROR($Q56/$K56,""))</f>
        <v/>
      </c>
    </row>
    <row r="57">
      <c r="A57" s="31" t="n"/>
      <c r="B57" s="32" t="n"/>
      <c r="C57" s="32" t="n"/>
      <c r="D57" s="32" t="n"/>
      <c r="E57" s="32" t="n"/>
      <c r="F57" s="32" t="n"/>
      <c r="G57" s="32" t="n"/>
      <c r="H57" s="33" t="n"/>
      <c r="I57" s="33" t="n"/>
      <c r="J57" s="34" t="n"/>
      <c r="K57" s="34" t="n"/>
      <c r="L57" s="35" t="n"/>
      <c r="M57" s="35" t="n"/>
      <c r="N57" s="36">
        <f>IF(OR($A57="",$B57="",$F57="",$M57&lt;&gt;"Yes"),"",IF(Assumptions!$B$6="Labor Hours",IF($H57="","",MAX(0,$H57)),IF(Assumptions!$B$6="Equipment Hours",IF($I57="","",MAX(0,$I57)),IF(Assumptions!$B$6="Direct Cost",IF($J57="","",MAX(0,$J57)),IF(Assumptions!$B$6="Revenue",IF($K57="","",MAX(0,$K57)),IF(Assumptions!$B$6="Equal per Job",1,""))))))</f>
        <v/>
      </c>
      <c r="O57" s="37">
        <f>IF($N57="","",IFERROR((SUMIFS(Overhead!$G$7:$G$106,Overhead!$A$7:$A$106,"&gt;="&amp;Assumptions!$B$4,Overhead!$A$7:$A$106,"&lt;="&amp;Assumptions!$B$5,Overhead!$F$7:$F$106,"All Operations",Overhead!$H$7:$H$106,"Yes")*$N57/SUMIFS($N$7:$N$106,$A$7:$A$106,"&gt;="&amp;Assumptions!$B$4,$A$7:$A$106,"&lt;="&amp;Assumptions!$B$5,$M$7:$M$106,"Yes"))+(SUMIFS(Overhead!$G$7:$G$106,Overhead!$A$7:$A$106,"&gt;="&amp;Assumptions!$B$4,Overhead!$A$7:$A$106,"&lt;="&amp;Assumptions!$B$5,Overhead!$F$7:$F$106,$F57,Overhead!$H$7:$H$106,"Yes")*$N57/SUMIFS($N$7:$N$106,$A$7:$A$106,"&gt;="&amp;Assumptions!$B$4,$A$7:$A$106,"&lt;="&amp;Assumptions!$B$5,$F$7:$F$106,$F57,$M$7:$M$106,"Yes")),0))</f>
        <v/>
      </c>
      <c r="P57" s="37">
        <f>IF($A57="","",IF(OR($J57="",$O57=""),"",SUM($J57,$O57)))</f>
        <v/>
      </c>
      <c r="Q57" s="37">
        <f>IF($A57="","",IF(OR($K57="",$P57=""),"",$K57-$P57))</f>
        <v/>
      </c>
      <c r="R57" s="38">
        <f>IF($Q57="","",IFERROR($Q57/$K57,""))</f>
        <v/>
      </c>
    </row>
    <row r="58">
      <c r="A58" s="31" t="n"/>
      <c r="B58" s="32" t="n"/>
      <c r="C58" s="32" t="n"/>
      <c r="D58" s="32" t="n"/>
      <c r="E58" s="32" t="n"/>
      <c r="F58" s="32" t="n"/>
      <c r="G58" s="32" t="n"/>
      <c r="H58" s="33" t="n"/>
      <c r="I58" s="33" t="n"/>
      <c r="J58" s="34" t="n"/>
      <c r="K58" s="34" t="n"/>
      <c r="L58" s="35" t="n"/>
      <c r="M58" s="35" t="n"/>
      <c r="N58" s="39">
        <f>IF(OR($A58="",$B58="",$F58="",$M58&lt;&gt;"Yes"),"",IF(Assumptions!$B$6="Labor Hours",IF($H58="","",MAX(0,$H58)),IF(Assumptions!$B$6="Equipment Hours",IF($I58="","",MAX(0,$I58)),IF(Assumptions!$B$6="Direct Cost",IF($J58="","",MAX(0,$J58)),IF(Assumptions!$B$6="Revenue",IF($K58="","",MAX(0,$K58)),IF(Assumptions!$B$6="Equal per Job",1,""))))))</f>
        <v/>
      </c>
      <c r="O58" s="40">
        <f>IF($N58="","",IFERROR((SUMIFS(Overhead!$G$7:$G$106,Overhead!$A$7:$A$106,"&gt;="&amp;Assumptions!$B$4,Overhead!$A$7:$A$106,"&lt;="&amp;Assumptions!$B$5,Overhead!$F$7:$F$106,"All Operations",Overhead!$H$7:$H$106,"Yes")*$N58/SUMIFS($N$7:$N$106,$A$7:$A$106,"&gt;="&amp;Assumptions!$B$4,$A$7:$A$106,"&lt;="&amp;Assumptions!$B$5,$M$7:$M$106,"Yes"))+(SUMIFS(Overhead!$G$7:$G$106,Overhead!$A$7:$A$106,"&gt;="&amp;Assumptions!$B$4,Overhead!$A$7:$A$106,"&lt;="&amp;Assumptions!$B$5,Overhead!$F$7:$F$106,$F58,Overhead!$H$7:$H$106,"Yes")*$N58/SUMIFS($N$7:$N$106,$A$7:$A$106,"&gt;="&amp;Assumptions!$B$4,$A$7:$A$106,"&lt;="&amp;Assumptions!$B$5,$F$7:$F$106,$F58,$M$7:$M$106,"Yes")),0))</f>
        <v/>
      </c>
      <c r="P58" s="40">
        <f>IF($A58="","",IF(OR($J58="",$O58=""),"",SUM($J58,$O58)))</f>
        <v/>
      </c>
      <c r="Q58" s="40">
        <f>IF($A58="","",IF(OR($K58="",$P58=""),"",$K58-$P58))</f>
        <v/>
      </c>
      <c r="R58" s="41">
        <f>IF($Q58="","",IFERROR($Q58/$K58,""))</f>
        <v/>
      </c>
    </row>
    <row r="59">
      <c r="A59" s="31" t="n"/>
      <c r="B59" s="32" t="n"/>
      <c r="C59" s="32" t="n"/>
      <c r="D59" s="32" t="n"/>
      <c r="E59" s="32" t="n"/>
      <c r="F59" s="32" t="n"/>
      <c r="G59" s="32" t="n"/>
      <c r="H59" s="33" t="n"/>
      <c r="I59" s="33" t="n"/>
      <c r="J59" s="34" t="n"/>
      <c r="K59" s="34" t="n"/>
      <c r="L59" s="35" t="n"/>
      <c r="M59" s="35" t="n"/>
      <c r="N59" s="36">
        <f>IF(OR($A59="",$B59="",$F59="",$M59&lt;&gt;"Yes"),"",IF(Assumptions!$B$6="Labor Hours",IF($H59="","",MAX(0,$H59)),IF(Assumptions!$B$6="Equipment Hours",IF($I59="","",MAX(0,$I59)),IF(Assumptions!$B$6="Direct Cost",IF($J59="","",MAX(0,$J59)),IF(Assumptions!$B$6="Revenue",IF($K59="","",MAX(0,$K59)),IF(Assumptions!$B$6="Equal per Job",1,""))))))</f>
        <v/>
      </c>
      <c r="O59" s="37">
        <f>IF($N59="","",IFERROR((SUMIFS(Overhead!$G$7:$G$106,Overhead!$A$7:$A$106,"&gt;="&amp;Assumptions!$B$4,Overhead!$A$7:$A$106,"&lt;="&amp;Assumptions!$B$5,Overhead!$F$7:$F$106,"All Operations",Overhead!$H$7:$H$106,"Yes")*$N59/SUMIFS($N$7:$N$106,$A$7:$A$106,"&gt;="&amp;Assumptions!$B$4,$A$7:$A$106,"&lt;="&amp;Assumptions!$B$5,$M$7:$M$106,"Yes"))+(SUMIFS(Overhead!$G$7:$G$106,Overhead!$A$7:$A$106,"&gt;="&amp;Assumptions!$B$4,Overhead!$A$7:$A$106,"&lt;="&amp;Assumptions!$B$5,Overhead!$F$7:$F$106,$F59,Overhead!$H$7:$H$106,"Yes")*$N59/SUMIFS($N$7:$N$106,$A$7:$A$106,"&gt;="&amp;Assumptions!$B$4,$A$7:$A$106,"&lt;="&amp;Assumptions!$B$5,$F$7:$F$106,$F59,$M$7:$M$106,"Yes")),0))</f>
        <v/>
      </c>
      <c r="P59" s="37">
        <f>IF($A59="","",IF(OR($J59="",$O59=""),"",SUM($J59,$O59)))</f>
        <v/>
      </c>
      <c r="Q59" s="37">
        <f>IF($A59="","",IF(OR($K59="",$P59=""),"",$K59-$P59))</f>
        <v/>
      </c>
      <c r="R59" s="38">
        <f>IF($Q59="","",IFERROR($Q59/$K59,""))</f>
        <v/>
      </c>
    </row>
    <row r="60">
      <c r="A60" s="31" t="n"/>
      <c r="B60" s="32" t="n"/>
      <c r="C60" s="32" t="n"/>
      <c r="D60" s="32" t="n"/>
      <c r="E60" s="32" t="n"/>
      <c r="F60" s="32" t="n"/>
      <c r="G60" s="32" t="n"/>
      <c r="H60" s="33" t="n"/>
      <c r="I60" s="33" t="n"/>
      <c r="J60" s="34" t="n"/>
      <c r="K60" s="34" t="n"/>
      <c r="L60" s="35" t="n"/>
      <c r="M60" s="35" t="n"/>
      <c r="N60" s="39">
        <f>IF(OR($A60="",$B60="",$F60="",$M60&lt;&gt;"Yes"),"",IF(Assumptions!$B$6="Labor Hours",IF($H60="","",MAX(0,$H60)),IF(Assumptions!$B$6="Equipment Hours",IF($I60="","",MAX(0,$I60)),IF(Assumptions!$B$6="Direct Cost",IF($J60="","",MAX(0,$J60)),IF(Assumptions!$B$6="Revenue",IF($K60="","",MAX(0,$K60)),IF(Assumptions!$B$6="Equal per Job",1,""))))))</f>
        <v/>
      </c>
      <c r="O60" s="40">
        <f>IF($N60="","",IFERROR((SUMIFS(Overhead!$G$7:$G$106,Overhead!$A$7:$A$106,"&gt;="&amp;Assumptions!$B$4,Overhead!$A$7:$A$106,"&lt;="&amp;Assumptions!$B$5,Overhead!$F$7:$F$106,"All Operations",Overhead!$H$7:$H$106,"Yes")*$N60/SUMIFS($N$7:$N$106,$A$7:$A$106,"&gt;="&amp;Assumptions!$B$4,$A$7:$A$106,"&lt;="&amp;Assumptions!$B$5,$M$7:$M$106,"Yes"))+(SUMIFS(Overhead!$G$7:$G$106,Overhead!$A$7:$A$106,"&gt;="&amp;Assumptions!$B$4,Overhead!$A$7:$A$106,"&lt;="&amp;Assumptions!$B$5,Overhead!$F$7:$F$106,$F60,Overhead!$H$7:$H$106,"Yes")*$N60/SUMIFS($N$7:$N$106,$A$7:$A$106,"&gt;="&amp;Assumptions!$B$4,$A$7:$A$106,"&lt;="&amp;Assumptions!$B$5,$F$7:$F$106,$F60,$M$7:$M$106,"Yes")),0))</f>
        <v/>
      </c>
      <c r="P60" s="40">
        <f>IF($A60="","",IF(OR($J60="",$O60=""),"",SUM($J60,$O60)))</f>
        <v/>
      </c>
      <c r="Q60" s="40">
        <f>IF($A60="","",IF(OR($K60="",$P60=""),"",$K60-$P60))</f>
        <v/>
      </c>
      <c r="R60" s="41">
        <f>IF($Q60="","",IFERROR($Q60/$K60,""))</f>
        <v/>
      </c>
    </row>
    <row r="61">
      <c r="A61" s="31" t="n"/>
      <c r="B61" s="32" t="n"/>
      <c r="C61" s="32" t="n"/>
      <c r="D61" s="32" t="n"/>
      <c r="E61" s="32" t="n"/>
      <c r="F61" s="32" t="n"/>
      <c r="G61" s="32" t="n"/>
      <c r="H61" s="33" t="n"/>
      <c r="I61" s="33" t="n"/>
      <c r="J61" s="34" t="n"/>
      <c r="K61" s="34" t="n"/>
      <c r="L61" s="35" t="n"/>
      <c r="M61" s="35" t="n"/>
      <c r="N61" s="36">
        <f>IF(OR($A61="",$B61="",$F61="",$M61&lt;&gt;"Yes"),"",IF(Assumptions!$B$6="Labor Hours",IF($H61="","",MAX(0,$H61)),IF(Assumptions!$B$6="Equipment Hours",IF($I61="","",MAX(0,$I61)),IF(Assumptions!$B$6="Direct Cost",IF($J61="","",MAX(0,$J61)),IF(Assumptions!$B$6="Revenue",IF($K61="","",MAX(0,$K61)),IF(Assumptions!$B$6="Equal per Job",1,""))))))</f>
        <v/>
      </c>
      <c r="O61" s="37">
        <f>IF($N61="","",IFERROR((SUMIFS(Overhead!$G$7:$G$106,Overhead!$A$7:$A$106,"&gt;="&amp;Assumptions!$B$4,Overhead!$A$7:$A$106,"&lt;="&amp;Assumptions!$B$5,Overhead!$F$7:$F$106,"All Operations",Overhead!$H$7:$H$106,"Yes")*$N61/SUMIFS($N$7:$N$106,$A$7:$A$106,"&gt;="&amp;Assumptions!$B$4,$A$7:$A$106,"&lt;="&amp;Assumptions!$B$5,$M$7:$M$106,"Yes"))+(SUMIFS(Overhead!$G$7:$G$106,Overhead!$A$7:$A$106,"&gt;="&amp;Assumptions!$B$4,Overhead!$A$7:$A$106,"&lt;="&amp;Assumptions!$B$5,Overhead!$F$7:$F$106,$F61,Overhead!$H$7:$H$106,"Yes")*$N61/SUMIFS($N$7:$N$106,$A$7:$A$106,"&gt;="&amp;Assumptions!$B$4,$A$7:$A$106,"&lt;="&amp;Assumptions!$B$5,$F$7:$F$106,$F61,$M$7:$M$106,"Yes")),0))</f>
        <v/>
      </c>
      <c r="P61" s="37">
        <f>IF($A61="","",IF(OR($J61="",$O61=""),"",SUM($J61,$O61)))</f>
        <v/>
      </c>
      <c r="Q61" s="37">
        <f>IF($A61="","",IF(OR($K61="",$P61=""),"",$K61-$P61))</f>
        <v/>
      </c>
      <c r="R61" s="38">
        <f>IF($Q61="","",IFERROR($Q61/$K61,""))</f>
        <v/>
      </c>
    </row>
    <row r="62">
      <c r="A62" s="31" t="n"/>
      <c r="B62" s="32" t="n"/>
      <c r="C62" s="32" t="n"/>
      <c r="D62" s="32" t="n"/>
      <c r="E62" s="32" t="n"/>
      <c r="F62" s="32" t="n"/>
      <c r="G62" s="32" t="n"/>
      <c r="H62" s="33" t="n"/>
      <c r="I62" s="33" t="n"/>
      <c r="J62" s="34" t="n"/>
      <c r="K62" s="34" t="n"/>
      <c r="L62" s="35" t="n"/>
      <c r="M62" s="35" t="n"/>
      <c r="N62" s="39">
        <f>IF(OR($A62="",$B62="",$F62="",$M62&lt;&gt;"Yes"),"",IF(Assumptions!$B$6="Labor Hours",IF($H62="","",MAX(0,$H62)),IF(Assumptions!$B$6="Equipment Hours",IF($I62="","",MAX(0,$I62)),IF(Assumptions!$B$6="Direct Cost",IF($J62="","",MAX(0,$J62)),IF(Assumptions!$B$6="Revenue",IF($K62="","",MAX(0,$K62)),IF(Assumptions!$B$6="Equal per Job",1,""))))))</f>
        <v/>
      </c>
      <c r="O62" s="40">
        <f>IF($N62="","",IFERROR((SUMIFS(Overhead!$G$7:$G$106,Overhead!$A$7:$A$106,"&gt;="&amp;Assumptions!$B$4,Overhead!$A$7:$A$106,"&lt;="&amp;Assumptions!$B$5,Overhead!$F$7:$F$106,"All Operations",Overhead!$H$7:$H$106,"Yes")*$N62/SUMIFS($N$7:$N$106,$A$7:$A$106,"&gt;="&amp;Assumptions!$B$4,$A$7:$A$106,"&lt;="&amp;Assumptions!$B$5,$M$7:$M$106,"Yes"))+(SUMIFS(Overhead!$G$7:$G$106,Overhead!$A$7:$A$106,"&gt;="&amp;Assumptions!$B$4,Overhead!$A$7:$A$106,"&lt;="&amp;Assumptions!$B$5,Overhead!$F$7:$F$106,$F62,Overhead!$H$7:$H$106,"Yes")*$N62/SUMIFS($N$7:$N$106,$A$7:$A$106,"&gt;="&amp;Assumptions!$B$4,$A$7:$A$106,"&lt;="&amp;Assumptions!$B$5,$F$7:$F$106,$F62,$M$7:$M$106,"Yes")),0))</f>
        <v/>
      </c>
      <c r="P62" s="40">
        <f>IF($A62="","",IF(OR($J62="",$O62=""),"",SUM($J62,$O62)))</f>
        <v/>
      </c>
      <c r="Q62" s="40">
        <f>IF($A62="","",IF(OR($K62="",$P62=""),"",$K62-$P62))</f>
        <v/>
      </c>
      <c r="R62" s="41">
        <f>IF($Q62="","",IFERROR($Q62/$K62,""))</f>
        <v/>
      </c>
    </row>
    <row r="63">
      <c r="A63" s="31" t="n"/>
      <c r="B63" s="32" t="n"/>
      <c r="C63" s="32" t="n"/>
      <c r="D63" s="32" t="n"/>
      <c r="E63" s="32" t="n"/>
      <c r="F63" s="32" t="n"/>
      <c r="G63" s="32" t="n"/>
      <c r="H63" s="33" t="n"/>
      <c r="I63" s="33" t="n"/>
      <c r="J63" s="34" t="n"/>
      <c r="K63" s="34" t="n"/>
      <c r="L63" s="35" t="n"/>
      <c r="M63" s="35" t="n"/>
      <c r="N63" s="36">
        <f>IF(OR($A63="",$B63="",$F63="",$M63&lt;&gt;"Yes"),"",IF(Assumptions!$B$6="Labor Hours",IF($H63="","",MAX(0,$H63)),IF(Assumptions!$B$6="Equipment Hours",IF($I63="","",MAX(0,$I63)),IF(Assumptions!$B$6="Direct Cost",IF($J63="","",MAX(0,$J63)),IF(Assumptions!$B$6="Revenue",IF($K63="","",MAX(0,$K63)),IF(Assumptions!$B$6="Equal per Job",1,""))))))</f>
        <v/>
      </c>
      <c r="O63" s="37">
        <f>IF($N63="","",IFERROR((SUMIFS(Overhead!$G$7:$G$106,Overhead!$A$7:$A$106,"&gt;="&amp;Assumptions!$B$4,Overhead!$A$7:$A$106,"&lt;="&amp;Assumptions!$B$5,Overhead!$F$7:$F$106,"All Operations",Overhead!$H$7:$H$106,"Yes")*$N63/SUMIFS($N$7:$N$106,$A$7:$A$106,"&gt;="&amp;Assumptions!$B$4,$A$7:$A$106,"&lt;="&amp;Assumptions!$B$5,$M$7:$M$106,"Yes"))+(SUMIFS(Overhead!$G$7:$G$106,Overhead!$A$7:$A$106,"&gt;="&amp;Assumptions!$B$4,Overhead!$A$7:$A$106,"&lt;="&amp;Assumptions!$B$5,Overhead!$F$7:$F$106,$F63,Overhead!$H$7:$H$106,"Yes")*$N63/SUMIFS($N$7:$N$106,$A$7:$A$106,"&gt;="&amp;Assumptions!$B$4,$A$7:$A$106,"&lt;="&amp;Assumptions!$B$5,$F$7:$F$106,$F63,$M$7:$M$106,"Yes")),0))</f>
        <v/>
      </c>
      <c r="P63" s="37">
        <f>IF($A63="","",IF(OR($J63="",$O63=""),"",SUM($J63,$O63)))</f>
        <v/>
      </c>
      <c r="Q63" s="37">
        <f>IF($A63="","",IF(OR($K63="",$P63=""),"",$K63-$P63))</f>
        <v/>
      </c>
      <c r="R63" s="38">
        <f>IF($Q63="","",IFERROR($Q63/$K63,""))</f>
        <v/>
      </c>
    </row>
    <row r="64">
      <c r="A64" s="31" t="n"/>
      <c r="B64" s="32" t="n"/>
      <c r="C64" s="32" t="n"/>
      <c r="D64" s="32" t="n"/>
      <c r="E64" s="32" t="n"/>
      <c r="F64" s="32" t="n"/>
      <c r="G64" s="32" t="n"/>
      <c r="H64" s="33" t="n"/>
      <c r="I64" s="33" t="n"/>
      <c r="J64" s="34" t="n"/>
      <c r="K64" s="34" t="n"/>
      <c r="L64" s="35" t="n"/>
      <c r="M64" s="35" t="n"/>
      <c r="N64" s="39">
        <f>IF(OR($A64="",$B64="",$F64="",$M64&lt;&gt;"Yes"),"",IF(Assumptions!$B$6="Labor Hours",IF($H64="","",MAX(0,$H64)),IF(Assumptions!$B$6="Equipment Hours",IF($I64="","",MAX(0,$I64)),IF(Assumptions!$B$6="Direct Cost",IF($J64="","",MAX(0,$J64)),IF(Assumptions!$B$6="Revenue",IF($K64="","",MAX(0,$K64)),IF(Assumptions!$B$6="Equal per Job",1,""))))))</f>
        <v/>
      </c>
      <c r="O64" s="40">
        <f>IF($N64="","",IFERROR((SUMIFS(Overhead!$G$7:$G$106,Overhead!$A$7:$A$106,"&gt;="&amp;Assumptions!$B$4,Overhead!$A$7:$A$106,"&lt;="&amp;Assumptions!$B$5,Overhead!$F$7:$F$106,"All Operations",Overhead!$H$7:$H$106,"Yes")*$N64/SUMIFS($N$7:$N$106,$A$7:$A$106,"&gt;="&amp;Assumptions!$B$4,$A$7:$A$106,"&lt;="&amp;Assumptions!$B$5,$M$7:$M$106,"Yes"))+(SUMIFS(Overhead!$G$7:$G$106,Overhead!$A$7:$A$106,"&gt;="&amp;Assumptions!$B$4,Overhead!$A$7:$A$106,"&lt;="&amp;Assumptions!$B$5,Overhead!$F$7:$F$106,$F64,Overhead!$H$7:$H$106,"Yes")*$N64/SUMIFS($N$7:$N$106,$A$7:$A$106,"&gt;="&amp;Assumptions!$B$4,$A$7:$A$106,"&lt;="&amp;Assumptions!$B$5,$F$7:$F$106,$F64,$M$7:$M$106,"Yes")),0))</f>
        <v/>
      </c>
      <c r="P64" s="40">
        <f>IF($A64="","",IF(OR($J64="",$O64=""),"",SUM($J64,$O64)))</f>
        <v/>
      </c>
      <c r="Q64" s="40">
        <f>IF($A64="","",IF(OR($K64="",$P64=""),"",$K64-$P64))</f>
        <v/>
      </c>
      <c r="R64" s="41">
        <f>IF($Q64="","",IFERROR($Q64/$K64,""))</f>
        <v/>
      </c>
    </row>
    <row r="65">
      <c r="A65" s="31" t="n"/>
      <c r="B65" s="32" t="n"/>
      <c r="C65" s="32" t="n"/>
      <c r="D65" s="32" t="n"/>
      <c r="E65" s="32" t="n"/>
      <c r="F65" s="32" t="n"/>
      <c r="G65" s="32" t="n"/>
      <c r="H65" s="33" t="n"/>
      <c r="I65" s="33" t="n"/>
      <c r="J65" s="34" t="n"/>
      <c r="K65" s="34" t="n"/>
      <c r="L65" s="35" t="n"/>
      <c r="M65" s="35" t="n"/>
      <c r="N65" s="36">
        <f>IF(OR($A65="",$B65="",$F65="",$M65&lt;&gt;"Yes"),"",IF(Assumptions!$B$6="Labor Hours",IF($H65="","",MAX(0,$H65)),IF(Assumptions!$B$6="Equipment Hours",IF($I65="","",MAX(0,$I65)),IF(Assumptions!$B$6="Direct Cost",IF($J65="","",MAX(0,$J65)),IF(Assumptions!$B$6="Revenue",IF($K65="","",MAX(0,$K65)),IF(Assumptions!$B$6="Equal per Job",1,""))))))</f>
        <v/>
      </c>
      <c r="O65" s="37">
        <f>IF($N65="","",IFERROR((SUMIFS(Overhead!$G$7:$G$106,Overhead!$A$7:$A$106,"&gt;="&amp;Assumptions!$B$4,Overhead!$A$7:$A$106,"&lt;="&amp;Assumptions!$B$5,Overhead!$F$7:$F$106,"All Operations",Overhead!$H$7:$H$106,"Yes")*$N65/SUMIFS($N$7:$N$106,$A$7:$A$106,"&gt;="&amp;Assumptions!$B$4,$A$7:$A$106,"&lt;="&amp;Assumptions!$B$5,$M$7:$M$106,"Yes"))+(SUMIFS(Overhead!$G$7:$G$106,Overhead!$A$7:$A$106,"&gt;="&amp;Assumptions!$B$4,Overhead!$A$7:$A$106,"&lt;="&amp;Assumptions!$B$5,Overhead!$F$7:$F$106,$F65,Overhead!$H$7:$H$106,"Yes")*$N65/SUMIFS($N$7:$N$106,$A$7:$A$106,"&gt;="&amp;Assumptions!$B$4,$A$7:$A$106,"&lt;="&amp;Assumptions!$B$5,$F$7:$F$106,$F65,$M$7:$M$106,"Yes")),0))</f>
        <v/>
      </c>
      <c r="P65" s="37">
        <f>IF($A65="","",IF(OR($J65="",$O65=""),"",SUM($J65,$O65)))</f>
        <v/>
      </c>
      <c r="Q65" s="37">
        <f>IF($A65="","",IF(OR($K65="",$P65=""),"",$K65-$P65))</f>
        <v/>
      </c>
      <c r="R65" s="38">
        <f>IF($Q65="","",IFERROR($Q65/$K65,""))</f>
        <v/>
      </c>
    </row>
    <row r="66">
      <c r="A66" s="31" t="n"/>
      <c r="B66" s="32" t="n"/>
      <c r="C66" s="32" t="n"/>
      <c r="D66" s="32" t="n"/>
      <c r="E66" s="32" t="n"/>
      <c r="F66" s="32" t="n"/>
      <c r="G66" s="32" t="n"/>
      <c r="H66" s="33" t="n"/>
      <c r="I66" s="33" t="n"/>
      <c r="J66" s="34" t="n"/>
      <c r="K66" s="34" t="n"/>
      <c r="L66" s="35" t="n"/>
      <c r="M66" s="35" t="n"/>
      <c r="N66" s="39">
        <f>IF(OR($A66="",$B66="",$F66="",$M66&lt;&gt;"Yes"),"",IF(Assumptions!$B$6="Labor Hours",IF($H66="","",MAX(0,$H66)),IF(Assumptions!$B$6="Equipment Hours",IF($I66="","",MAX(0,$I66)),IF(Assumptions!$B$6="Direct Cost",IF($J66="","",MAX(0,$J66)),IF(Assumptions!$B$6="Revenue",IF($K66="","",MAX(0,$K66)),IF(Assumptions!$B$6="Equal per Job",1,""))))))</f>
        <v/>
      </c>
      <c r="O66" s="40">
        <f>IF($N66="","",IFERROR((SUMIFS(Overhead!$G$7:$G$106,Overhead!$A$7:$A$106,"&gt;="&amp;Assumptions!$B$4,Overhead!$A$7:$A$106,"&lt;="&amp;Assumptions!$B$5,Overhead!$F$7:$F$106,"All Operations",Overhead!$H$7:$H$106,"Yes")*$N66/SUMIFS($N$7:$N$106,$A$7:$A$106,"&gt;="&amp;Assumptions!$B$4,$A$7:$A$106,"&lt;="&amp;Assumptions!$B$5,$M$7:$M$106,"Yes"))+(SUMIFS(Overhead!$G$7:$G$106,Overhead!$A$7:$A$106,"&gt;="&amp;Assumptions!$B$4,Overhead!$A$7:$A$106,"&lt;="&amp;Assumptions!$B$5,Overhead!$F$7:$F$106,$F66,Overhead!$H$7:$H$106,"Yes")*$N66/SUMIFS($N$7:$N$106,$A$7:$A$106,"&gt;="&amp;Assumptions!$B$4,$A$7:$A$106,"&lt;="&amp;Assumptions!$B$5,$F$7:$F$106,$F66,$M$7:$M$106,"Yes")),0))</f>
        <v/>
      </c>
      <c r="P66" s="40">
        <f>IF($A66="","",IF(OR($J66="",$O66=""),"",SUM($J66,$O66)))</f>
        <v/>
      </c>
      <c r="Q66" s="40">
        <f>IF($A66="","",IF(OR($K66="",$P66=""),"",$K66-$P66))</f>
        <v/>
      </c>
      <c r="R66" s="41">
        <f>IF($Q66="","",IFERROR($Q66/$K66,""))</f>
        <v/>
      </c>
    </row>
    <row r="67">
      <c r="A67" s="31" t="n"/>
      <c r="B67" s="32" t="n"/>
      <c r="C67" s="32" t="n"/>
      <c r="D67" s="32" t="n"/>
      <c r="E67" s="32" t="n"/>
      <c r="F67" s="32" t="n"/>
      <c r="G67" s="32" t="n"/>
      <c r="H67" s="33" t="n"/>
      <c r="I67" s="33" t="n"/>
      <c r="J67" s="34" t="n"/>
      <c r="K67" s="34" t="n"/>
      <c r="L67" s="35" t="n"/>
      <c r="M67" s="35" t="n"/>
      <c r="N67" s="36">
        <f>IF(OR($A67="",$B67="",$F67="",$M67&lt;&gt;"Yes"),"",IF(Assumptions!$B$6="Labor Hours",IF($H67="","",MAX(0,$H67)),IF(Assumptions!$B$6="Equipment Hours",IF($I67="","",MAX(0,$I67)),IF(Assumptions!$B$6="Direct Cost",IF($J67="","",MAX(0,$J67)),IF(Assumptions!$B$6="Revenue",IF($K67="","",MAX(0,$K67)),IF(Assumptions!$B$6="Equal per Job",1,""))))))</f>
        <v/>
      </c>
      <c r="O67" s="37">
        <f>IF($N67="","",IFERROR((SUMIFS(Overhead!$G$7:$G$106,Overhead!$A$7:$A$106,"&gt;="&amp;Assumptions!$B$4,Overhead!$A$7:$A$106,"&lt;="&amp;Assumptions!$B$5,Overhead!$F$7:$F$106,"All Operations",Overhead!$H$7:$H$106,"Yes")*$N67/SUMIFS($N$7:$N$106,$A$7:$A$106,"&gt;="&amp;Assumptions!$B$4,$A$7:$A$106,"&lt;="&amp;Assumptions!$B$5,$M$7:$M$106,"Yes"))+(SUMIFS(Overhead!$G$7:$G$106,Overhead!$A$7:$A$106,"&gt;="&amp;Assumptions!$B$4,Overhead!$A$7:$A$106,"&lt;="&amp;Assumptions!$B$5,Overhead!$F$7:$F$106,$F67,Overhead!$H$7:$H$106,"Yes")*$N67/SUMIFS($N$7:$N$106,$A$7:$A$106,"&gt;="&amp;Assumptions!$B$4,$A$7:$A$106,"&lt;="&amp;Assumptions!$B$5,$F$7:$F$106,$F67,$M$7:$M$106,"Yes")),0))</f>
        <v/>
      </c>
      <c r="P67" s="37">
        <f>IF($A67="","",IF(OR($J67="",$O67=""),"",SUM($J67,$O67)))</f>
        <v/>
      </c>
      <c r="Q67" s="37">
        <f>IF($A67="","",IF(OR($K67="",$P67=""),"",$K67-$P67))</f>
        <v/>
      </c>
      <c r="R67" s="38">
        <f>IF($Q67="","",IFERROR($Q67/$K67,""))</f>
        <v/>
      </c>
    </row>
    <row r="68">
      <c r="A68" s="31" t="n"/>
      <c r="B68" s="32" t="n"/>
      <c r="C68" s="32" t="n"/>
      <c r="D68" s="32" t="n"/>
      <c r="E68" s="32" t="n"/>
      <c r="F68" s="32" t="n"/>
      <c r="G68" s="32" t="n"/>
      <c r="H68" s="33" t="n"/>
      <c r="I68" s="33" t="n"/>
      <c r="J68" s="34" t="n"/>
      <c r="K68" s="34" t="n"/>
      <c r="L68" s="35" t="n"/>
      <c r="M68" s="35" t="n"/>
      <c r="N68" s="39">
        <f>IF(OR($A68="",$B68="",$F68="",$M68&lt;&gt;"Yes"),"",IF(Assumptions!$B$6="Labor Hours",IF($H68="","",MAX(0,$H68)),IF(Assumptions!$B$6="Equipment Hours",IF($I68="","",MAX(0,$I68)),IF(Assumptions!$B$6="Direct Cost",IF($J68="","",MAX(0,$J68)),IF(Assumptions!$B$6="Revenue",IF($K68="","",MAX(0,$K68)),IF(Assumptions!$B$6="Equal per Job",1,""))))))</f>
        <v/>
      </c>
      <c r="O68" s="40">
        <f>IF($N68="","",IFERROR((SUMIFS(Overhead!$G$7:$G$106,Overhead!$A$7:$A$106,"&gt;="&amp;Assumptions!$B$4,Overhead!$A$7:$A$106,"&lt;="&amp;Assumptions!$B$5,Overhead!$F$7:$F$106,"All Operations",Overhead!$H$7:$H$106,"Yes")*$N68/SUMIFS($N$7:$N$106,$A$7:$A$106,"&gt;="&amp;Assumptions!$B$4,$A$7:$A$106,"&lt;="&amp;Assumptions!$B$5,$M$7:$M$106,"Yes"))+(SUMIFS(Overhead!$G$7:$G$106,Overhead!$A$7:$A$106,"&gt;="&amp;Assumptions!$B$4,Overhead!$A$7:$A$106,"&lt;="&amp;Assumptions!$B$5,Overhead!$F$7:$F$106,$F68,Overhead!$H$7:$H$106,"Yes")*$N68/SUMIFS($N$7:$N$106,$A$7:$A$106,"&gt;="&amp;Assumptions!$B$4,$A$7:$A$106,"&lt;="&amp;Assumptions!$B$5,$F$7:$F$106,$F68,$M$7:$M$106,"Yes")),0))</f>
        <v/>
      </c>
      <c r="P68" s="40">
        <f>IF($A68="","",IF(OR($J68="",$O68=""),"",SUM($J68,$O68)))</f>
        <v/>
      </c>
      <c r="Q68" s="40">
        <f>IF($A68="","",IF(OR($K68="",$P68=""),"",$K68-$P68))</f>
        <v/>
      </c>
      <c r="R68" s="41">
        <f>IF($Q68="","",IFERROR($Q68/$K68,""))</f>
        <v/>
      </c>
    </row>
    <row r="69">
      <c r="A69" s="31" t="n"/>
      <c r="B69" s="32" t="n"/>
      <c r="C69" s="32" t="n"/>
      <c r="D69" s="32" t="n"/>
      <c r="E69" s="32" t="n"/>
      <c r="F69" s="32" t="n"/>
      <c r="G69" s="32" t="n"/>
      <c r="H69" s="33" t="n"/>
      <c r="I69" s="33" t="n"/>
      <c r="J69" s="34" t="n"/>
      <c r="K69" s="34" t="n"/>
      <c r="L69" s="35" t="n"/>
      <c r="M69" s="35" t="n"/>
      <c r="N69" s="36">
        <f>IF(OR($A69="",$B69="",$F69="",$M69&lt;&gt;"Yes"),"",IF(Assumptions!$B$6="Labor Hours",IF($H69="","",MAX(0,$H69)),IF(Assumptions!$B$6="Equipment Hours",IF($I69="","",MAX(0,$I69)),IF(Assumptions!$B$6="Direct Cost",IF($J69="","",MAX(0,$J69)),IF(Assumptions!$B$6="Revenue",IF($K69="","",MAX(0,$K69)),IF(Assumptions!$B$6="Equal per Job",1,""))))))</f>
        <v/>
      </c>
      <c r="O69" s="37">
        <f>IF($N69="","",IFERROR((SUMIFS(Overhead!$G$7:$G$106,Overhead!$A$7:$A$106,"&gt;="&amp;Assumptions!$B$4,Overhead!$A$7:$A$106,"&lt;="&amp;Assumptions!$B$5,Overhead!$F$7:$F$106,"All Operations",Overhead!$H$7:$H$106,"Yes")*$N69/SUMIFS($N$7:$N$106,$A$7:$A$106,"&gt;="&amp;Assumptions!$B$4,$A$7:$A$106,"&lt;="&amp;Assumptions!$B$5,$M$7:$M$106,"Yes"))+(SUMIFS(Overhead!$G$7:$G$106,Overhead!$A$7:$A$106,"&gt;="&amp;Assumptions!$B$4,Overhead!$A$7:$A$106,"&lt;="&amp;Assumptions!$B$5,Overhead!$F$7:$F$106,$F69,Overhead!$H$7:$H$106,"Yes")*$N69/SUMIFS($N$7:$N$106,$A$7:$A$106,"&gt;="&amp;Assumptions!$B$4,$A$7:$A$106,"&lt;="&amp;Assumptions!$B$5,$F$7:$F$106,$F69,$M$7:$M$106,"Yes")),0))</f>
        <v/>
      </c>
      <c r="P69" s="37">
        <f>IF($A69="","",IF(OR($J69="",$O69=""),"",SUM($J69,$O69)))</f>
        <v/>
      </c>
      <c r="Q69" s="37">
        <f>IF($A69="","",IF(OR($K69="",$P69=""),"",$K69-$P69))</f>
        <v/>
      </c>
      <c r="R69" s="38">
        <f>IF($Q69="","",IFERROR($Q69/$K69,""))</f>
        <v/>
      </c>
    </row>
    <row r="70">
      <c r="A70" s="31" t="n"/>
      <c r="B70" s="32" t="n"/>
      <c r="C70" s="32" t="n"/>
      <c r="D70" s="32" t="n"/>
      <c r="E70" s="32" t="n"/>
      <c r="F70" s="32" t="n"/>
      <c r="G70" s="32" t="n"/>
      <c r="H70" s="33" t="n"/>
      <c r="I70" s="33" t="n"/>
      <c r="J70" s="34" t="n"/>
      <c r="K70" s="34" t="n"/>
      <c r="L70" s="35" t="n"/>
      <c r="M70" s="35" t="n"/>
      <c r="N70" s="39">
        <f>IF(OR($A70="",$B70="",$F70="",$M70&lt;&gt;"Yes"),"",IF(Assumptions!$B$6="Labor Hours",IF($H70="","",MAX(0,$H70)),IF(Assumptions!$B$6="Equipment Hours",IF($I70="","",MAX(0,$I70)),IF(Assumptions!$B$6="Direct Cost",IF($J70="","",MAX(0,$J70)),IF(Assumptions!$B$6="Revenue",IF($K70="","",MAX(0,$K70)),IF(Assumptions!$B$6="Equal per Job",1,""))))))</f>
        <v/>
      </c>
      <c r="O70" s="40">
        <f>IF($N70="","",IFERROR((SUMIFS(Overhead!$G$7:$G$106,Overhead!$A$7:$A$106,"&gt;="&amp;Assumptions!$B$4,Overhead!$A$7:$A$106,"&lt;="&amp;Assumptions!$B$5,Overhead!$F$7:$F$106,"All Operations",Overhead!$H$7:$H$106,"Yes")*$N70/SUMIFS($N$7:$N$106,$A$7:$A$106,"&gt;="&amp;Assumptions!$B$4,$A$7:$A$106,"&lt;="&amp;Assumptions!$B$5,$M$7:$M$106,"Yes"))+(SUMIFS(Overhead!$G$7:$G$106,Overhead!$A$7:$A$106,"&gt;="&amp;Assumptions!$B$4,Overhead!$A$7:$A$106,"&lt;="&amp;Assumptions!$B$5,Overhead!$F$7:$F$106,$F70,Overhead!$H$7:$H$106,"Yes")*$N70/SUMIFS($N$7:$N$106,$A$7:$A$106,"&gt;="&amp;Assumptions!$B$4,$A$7:$A$106,"&lt;="&amp;Assumptions!$B$5,$F$7:$F$106,$F70,$M$7:$M$106,"Yes")),0))</f>
        <v/>
      </c>
      <c r="P70" s="40">
        <f>IF($A70="","",IF(OR($J70="",$O70=""),"",SUM($J70,$O70)))</f>
        <v/>
      </c>
      <c r="Q70" s="40">
        <f>IF($A70="","",IF(OR($K70="",$P70=""),"",$K70-$P70))</f>
        <v/>
      </c>
      <c r="R70" s="41">
        <f>IF($Q70="","",IFERROR($Q70/$K70,""))</f>
        <v/>
      </c>
    </row>
    <row r="71">
      <c r="A71" s="31" t="n"/>
      <c r="B71" s="32" t="n"/>
      <c r="C71" s="32" t="n"/>
      <c r="D71" s="32" t="n"/>
      <c r="E71" s="32" t="n"/>
      <c r="F71" s="32" t="n"/>
      <c r="G71" s="32" t="n"/>
      <c r="H71" s="33" t="n"/>
      <c r="I71" s="33" t="n"/>
      <c r="J71" s="34" t="n"/>
      <c r="K71" s="34" t="n"/>
      <c r="L71" s="35" t="n"/>
      <c r="M71" s="35" t="n"/>
      <c r="N71" s="36">
        <f>IF(OR($A71="",$B71="",$F71="",$M71&lt;&gt;"Yes"),"",IF(Assumptions!$B$6="Labor Hours",IF($H71="","",MAX(0,$H71)),IF(Assumptions!$B$6="Equipment Hours",IF($I71="","",MAX(0,$I71)),IF(Assumptions!$B$6="Direct Cost",IF($J71="","",MAX(0,$J71)),IF(Assumptions!$B$6="Revenue",IF($K71="","",MAX(0,$K71)),IF(Assumptions!$B$6="Equal per Job",1,""))))))</f>
        <v/>
      </c>
      <c r="O71" s="37">
        <f>IF($N71="","",IFERROR((SUMIFS(Overhead!$G$7:$G$106,Overhead!$A$7:$A$106,"&gt;="&amp;Assumptions!$B$4,Overhead!$A$7:$A$106,"&lt;="&amp;Assumptions!$B$5,Overhead!$F$7:$F$106,"All Operations",Overhead!$H$7:$H$106,"Yes")*$N71/SUMIFS($N$7:$N$106,$A$7:$A$106,"&gt;="&amp;Assumptions!$B$4,$A$7:$A$106,"&lt;="&amp;Assumptions!$B$5,$M$7:$M$106,"Yes"))+(SUMIFS(Overhead!$G$7:$G$106,Overhead!$A$7:$A$106,"&gt;="&amp;Assumptions!$B$4,Overhead!$A$7:$A$106,"&lt;="&amp;Assumptions!$B$5,Overhead!$F$7:$F$106,$F71,Overhead!$H$7:$H$106,"Yes")*$N71/SUMIFS($N$7:$N$106,$A$7:$A$106,"&gt;="&amp;Assumptions!$B$4,$A$7:$A$106,"&lt;="&amp;Assumptions!$B$5,$F$7:$F$106,$F71,$M$7:$M$106,"Yes")),0))</f>
        <v/>
      </c>
      <c r="P71" s="37">
        <f>IF($A71="","",IF(OR($J71="",$O71=""),"",SUM($J71,$O71)))</f>
        <v/>
      </c>
      <c r="Q71" s="37">
        <f>IF($A71="","",IF(OR($K71="",$P71=""),"",$K71-$P71))</f>
        <v/>
      </c>
      <c r="R71" s="38">
        <f>IF($Q71="","",IFERROR($Q71/$K71,""))</f>
        <v/>
      </c>
    </row>
    <row r="72">
      <c r="A72" s="31" t="n"/>
      <c r="B72" s="32" t="n"/>
      <c r="C72" s="32" t="n"/>
      <c r="D72" s="32" t="n"/>
      <c r="E72" s="32" t="n"/>
      <c r="F72" s="32" t="n"/>
      <c r="G72" s="32" t="n"/>
      <c r="H72" s="33" t="n"/>
      <c r="I72" s="33" t="n"/>
      <c r="J72" s="34" t="n"/>
      <c r="K72" s="34" t="n"/>
      <c r="L72" s="35" t="n"/>
      <c r="M72" s="35" t="n"/>
      <c r="N72" s="39">
        <f>IF(OR($A72="",$B72="",$F72="",$M72&lt;&gt;"Yes"),"",IF(Assumptions!$B$6="Labor Hours",IF($H72="","",MAX(0,$H72)),IF(Assumptions!$B$6="Equipment Hours",IF($I72="","",MAX(0,$I72)),IF(Assumptions!$B$6="Direct Cost",IF($J72="","",MAX(0,$J72)),IF(Assumptions!$B$6="Revenue",IF($K72="","",MAX(0,$K72)),IF(Assumptions!$B$6="Equal per Job",1,""))))))</f>
        <v/>
      </c>
      <c r="O72" s="40">
        <f>IF($N72="","",IFERROR((SUMIFS(Overhead!$G$7:$G$106,Overhead!$A$7:$A$106,"&gt;="&amp;Assumptions!$B$4,Overhead!$A$7:$A$106,"&lt;="&amp;Assumptions!$B$5,Overhead!$F$7:$F$106,"All Operations",Overhead!$H$7:$H$106,"Yes")*$N72/SUMIFS($N$7:$N$106,$A$7:$A$106,"&gt;="&amp;Assumptions!$B$4,$A$7:$A$106,"&lt;="&amp;Assumptions!$B$5,$M$7:$M$106,"Yes"))+(SUMIFS(Overhead!$G$7:$G$106,Overhead!$A$7:$A$106,"&gt;="&amp;Assumptions!$B$4,Overhead!$A$7:$A$106,"&lt;="&amp;Assumptions!$B$5,Overhead!$F$7:$F$106,$F72,Overhead!$H$7:$H$106,"Yes")*$N72/SUMIFS($N$7:$N$106,$A$7:$A$106,"&gt;="&amp;Assumptions!$B$4,$A$7:$A$106,"&lt;="&amp;Assumptions!$B$5,$F$7:$F$106,$F72,$M$7:$M$106,"Yes")),0))</f>
        <v/>
      </c>
      <c r="P72" s="40">
        <f>IF($A72="","",IF(OR($J72="",$O72=""),"",SUM($J72,$O72)))</f>
        <v/>
      </c>
      <c r="Q72" s="40">
        <f>IF($A72="","",IF(OR($K72="",$P72=""),"",$K72-$P72))</f>
        <v/>
      </c>
      <c r="R72" s="41">
        <f>IF($Q72="","",IFERROR($Q72/$K72,""))</f>
        <v/>
      </c>
    </row>
    <row r="73">
      <c r="A73" s="31" t="n"/>
      <c r="B73" s="32" t="n"/>
      <c r="C73" s="32" t="n"/>
      <c r="D73" s="32" t="n"/>
      <c r="E73" s="32" t="n"/>
      <c r="F73" s="32" t="n"/>
      <c r="G73" s="32" t="n"/>
      <c r="H73" s="33" t="n"/>
      <c r="I73" s="33" t="n"/>
      <c r="J73" s="34" t="n"/>
      <c r="K73" s="34" t="n"/>
      <c r="L73" s="35" t="n"/>
      <c r="M73" s="35" t="n"/>
      <c r="N73" s="36">
        <f>IF(OR($A73="",$B73="",$F73="",$M73&lt;&gt;"Yes"),"",IF(Assumptions!$B$6="Labor Hours",IF($H73="","",MAX(0,$H73)),IF(Assumptions!$B$6="Equipment Hours",IF($I73="","",MAX(0,$I73)),IF(Assumptions!$B$6="Direct Cost",IF($J73="","",MAX(0,$J73)),IF(Assumptions!$B$6="Revenue",IF($K73="","",MAX(0,$K73)),IF(Assumptions!$B$6="Equal per Job",1,""))))))</f>
        <v/>
      </c>
      <c r="O73" s="37">
        <f>IF($N73="","",IFERROR((SUMIFS(Overhead!$G$7:$G$106,Overhead!$A$7:$A$106,"&gt;="&amp;Assumptions!$B$4,Overhead!$A$7:$A$106,"&lt;="&amp;Assumptions!$B$5,Overhead!$F$7:$F$106,"All Operations",Overhead!$H$7:$H$106,"Yes")*$N73/SUMIFS($N$7:$N$106,$A$7:$A$106,"&gt;="&amp;Assumptions!$B$4,$A$7:$A$106,"&lt;="&amp;Assumptions!$B$5,$M$7:$M$106,"Yes"))+(SUMIFS(Overhead!$G$7:$G$106,Overhead!$A$7:$A$106,"&gt;="&amp;Assumptions!$B$4,Overhead!$A$7:$A$106,"&lt;="&amp;Assumptions!$B$5,Overhead!$F$7:$F$106,$F73,Overhead!$H$7:$H$106,"Yes")*$N73/SUMIFS($N$7:$N$106,$A$7:$A$106,"&gt;="&amp;Assumptions!$B$4,$A$7:$A$106,"&lt;="&amp;Assumptions!$B$5,$F$7:$F$106,$F73,$M$7:$M$106,"Yes")),0))</f>
        <v/>
      </c>
      <c r="P73" s="37">
        <f>IF($A73="","",IF(OR($J73="",$O73=""),"",SUM($J73,$O73)))</f>
        <v/>
      </c>
      <c r="Q73" s="37">
        <f>IF($A73="","",IF(OR($K73="",$P73=""),"",$K73-$P73))</f>
        <v/>
      </c>
      <c r="R73" s="38">
        <f>IF($Q73="","",IFERROR($Q73/$K73,""))</f>
        <v/>
      </c>
    </row>
    <row r="74">
      <c r="A74" s="31" t="n"/>
      <c r="B74" s="32" t="n"/>
      <c r="C74" s="32" t="n"/>
      <c r="D74" s="32" t="n"/>
      <c r="E74" s="32" t="n"/>
      <c r="F74" s="32" t="n"/>
      <c r="G74" s="32" t="n"/>
      <c r="H74" s="33" t="n"/>
      <c r="I74" s="33" t="n"/>
      <c r="J74" s="34" t="n"/>
      <c r="K74" s="34" t="n"/>
      <c r="L74" s="35" t="n"/>
      <c r="M74" s="35" t="n"/>
      <c r="N74" s="39">
        <f>IF(OR($A74="",$B74="",$F74="",$M74&lt;&gt;"Yes"),"",IF(Assumptions!$B$6="Labor Hours",IF($H74="","",MAX(0,$H74)),IF(Assumptions!$B$6="Equipment Hours",IF($I74="","",MAX(0,$I74)),IF(Assumptions!$B$6="Direct Cost",IF($J74="","",MAX(0,$J74)),IF(Assumptions!$B$6="Revenue",IF($K74="","",MAX(0,$K74)),IF(Assumptions!$B$6="Equal per Job",1,""))))))</f>
        <v/>
      </c>
      <c r="O74" s="40">
        <f>IF($N74="","",IFERROR((SUMIFS(Overhead!$G$7:$G$106,Overhead!$A$7:$A$106,"&gt;="&amp;Assumptions!$B$4,Overhead!$A$7:$A$106,"&lt;="&amp;Assumptions!$B$5,Overhead!$F$7:$F$106,"All Operations",Overhead!$H$7:$H$106,"Yes")*$N74/SUMIFS($N$7:$N$106,$A$7:$A$106,"&gt;="&amp;Assumptions!$B$4,$A$7:$A$106,"&lt;="&amp;Assumptions!$B$5,$M$7:$M$106,"Yes"))+(SUMIFS(Overhead!$G$7:$G$106,Overhead!$A$7:$A$106,"&gt;="&amp;Assumptions!$B$4,Overhead!$A$7:$A$106,"&lt;="&amp;Assumptions!$B$5,Overhead!$F$7:$F$106,$F74,Overhead!$H$7:$H$106,"Yes")*$N74/SUMIFS($N$7:$N$106,$A$7:$A$106,"&gt;="&amp;Assumptions!$B$4,$A$7:$A$106,"&lt;="&amp;Assumptions!$B$5,$F$7:$F$106,$F74,$M$7:$M$106,"Yes")),0))</f>
        <v/>
      </c>
      <c r="P74" s="40">
        <f>IF($A74="","",IF(OR($J74="",$O74=""),"",SUM($J74,$O74)))</f>
        <v/>
      </c>
      <c r="Q74" s="40">
        <f>IF($A74="","",IF(OR($K74="",$P74=""),"",$K74-$P74))</f>
        <v/>
      </c>
      <c r="R74" s="41">
        <f>IF($Q74="","",IFERROR($Q74/$K74,""))</f>
        <v/>
      </c>
    </row>
    <row r="75">
      <c r="A75" s="31" t="n"/>
      <c r="B75" s="32" t="n"/>
      <c r="C75" s="32" t="n"/>
      <c r="D75" s="32" t="n"/>
      <c r="E75" s="32" t="n"/>
      <c r="F75" s="32" t="n"/>
      <c r="G75" s="32" t="n"/>
      <c r="H75" s="33" t="n"/>
      <c r="I75" s="33" t="n"/>
      <c r="J75" s="34" t="n"/>
      <c r="K75" s="34" t="n"/>
      <c r="L75" s="35" t="n"/>
      <c r="M75" s="35" t="n"/>
      <c r="N75" s="36">
        <f>IF(OR($A75="",$B75="",$F75="",$M75&lt;&gt;"Yes"),"",IF(Assumptions!$B$6="Labor Hours",IF($H75="","",MAX(0,$H75)),IF(Assumptions!$B$6="Equipment Hours",IF($I75="","",MAX(0,$I75)),IF(Assumptions!$B$6="Direct Cost",IF($J75="","",MAX(0,$J75)),IF(Assumptions!$B$6="Revenue",IF($K75="","",MAX(0,$K75)),IF(Assumptions!$B$6="Equal per Job",1,""))))))</f>
        <v/>
      </c>
      <c r="O75" s="37">
        <f>IF($N75="","",IFERROR((SUMIFS(Overhead!$G$7:$G$106,Overhead!$A$7:$A$106,"&gt;="&amp;Assumptions!$B$4,Overhead!$A$7:$A$106,"&lt;="&amp;Assumptions!$B$5,Overhead!$F$7:$F$106,"All Operations",Overhead!$H$7:$H$106,"Yes")*$N75/SUMIFS($N$7:$N$106,$A$7:$A$106,"&gt;="&amp;Assumptions!$B$4,$A$7:$A$106,"&lt;="&amp;Assumptions!$B$5,$M$7:$M$106,"Yes"))+(SUMIFS(Overhead!$G$7:$G$106,Overhead!$A$7:$A$106,"&gt;="&amp;Assumptions!$B$4,Overhead!$A$7:$A$106,"&lt;="&amp;Assumptions!$B$5,Overhead!$F$7:$F$106,$F75,Overhead!$H$7:$H$106,"Yes")*$N75/SUMIFS($N$7:$N$106,$A$7:$A$106,"&gt;="&amp;Assumptions!$B$4,$A$7:$A$106,"&lt;="&amp;Assumptions!$B$5,$F$7:$F$106,$F75,$M$7:$M$106,"Yes")),0))</f>
        <v/>
      </c>
      <c r="P75" s="37">
        <f>IF($A75="","",IF(OR($J75="",$O75=""),"",SUM($J75,$O75)))</f>
        <v/>
      </c>
      <c r="Q75" s="37">
        <f>IF($A75="","",IF(OR($K75="",$P75=""),"",$K75-$P75))</f>
        <v/>
      </c>
      <c r="R75" s="38">
        <f>IF($Q75="","",IFERROR($Q75/$K75,""))</f>
        <v/>
      </c>
    </row>
    <row r="76">
      <c r="A76" s="31" t="n"/>
      <c r="B76" s="32" t="n"/>
      <c r="C76" s="32" t="n"/>
      <c r="D76" s="32" t="n"/>
      <c r="E76" s="32" t="n"/>
      <c r="F76" s="32" t="n"/>
      <c r="G76" s="32" t="n"/>
      <c r="H76" s="33" t="n"/>
      <c r="I76" s="33" t="n"/>
      <c r="J76" s="34" t="n"/>
      <c r="K76" s="34" t="n"/>
      <c r="L76" s="35" t="n"/>
      <c r="M76" s="35" t="n"/>
      <c r="N76" s="39">
        <f>IF(OR($A76="",$B76="",$F76="",$M76&lt;&gt;"Yes"),"",IF(Assumptions!$B$6="Labor Hours",IF($H76="","",MAX(0,$H76)),IF(Assumptions!$B$6="Equipment Hours",IF($I76="","",MAX(0,$I76)),IF(Assumptions!$B$6="Direct Cost",IF($J76="","",MAX(0,$J76)),IF(Assumptions!$B$6="Revenue",IF($K76="","",MAX(0,$K76)),IF(Assumptions!$B$6="Equal per Job",1,""))))))</f>
        <v/>
      </c>
      <c r="O76" s="40">
        <f>IF($N76="","",IFERROR((SUMIFS(Overhead!$G$7:$G$106,Overhead!$A$7:$A$106,"&gt;="&amp;Assumptions!$B$4,Overhead!$A$7:$A$106,"&lt;="&amp;Assumptions!$B$5,Overhead!$F$7:$F$106,"All Operations",Overhead!$H$7:$H$106,"Yes")*$N76/SUMIFS($N$7:$N$106,$A$7:$A$106,"&gt;="&amp;Assumptions!$B$4,$A$7:$A$106,"&lt;="&amp;Assumptions!$B$5,$M$7:$M$106,"Yes"))+(SUMIFS(Overhead!$G$7:$G$106,Overhead!$A$7:$A$106,"&gt;="&amp;Assumptions!$B$4,Overhead!$A$7:$A$106,"&lt;="&amp;Assumptions!$B$5,Overhead!$F$7:$F$106,$F76,Overhead!$H$7:$H$106,"Yes")*$N76/SUMIFS($N$7:$N$106,$A$7:$A$106,"&gt;="&amp;Assumptions!$B$4,$A$7:$A$106,"&lt;="&amp;Assumptions!$B$5,$F$7:$F$106,$F76,$M$7:$M$106,"Yes")),0))</f>
        <v/>
      </c>
      <c r="P76" s="40">
        <f>IF($A76="","",IF(OR($J76="",$O76=""),"",SUM($J76,$O76)))</f>
        <v/>
      </c>
      <c r="Q76" s="40">
        <f>IF($A76="","",IF(OR($K76="",$P76=""),"",$K76-$P76))</f>
        <v/>
      </c>
      <c r="R76" s="41">
        <f>IF($Q76="","",IFERROR($Q76/$K76,""))</f>
        <v/>
      </c>
    </row>
    <row r="77">
      <c r="A77" s="31" t="n"/>
      <c r="B77" s="32" t="n"/>
      <c r="C77" s="32" t="n"/>
      <c r="D77" s="32" t="n"/>
      <c r="E77" s="32" t="n"/>
      <c r="F77" s="32" t="n"/>
      <c r="G77" s="32" t="n"/>
      <c r="H77" s="33" t="n"/>
      <c r="I77" s="33" t="n"/>
      <c r="J77" s="34" t="n"/>
      <c r="K77" s="34" t="n"/>
      <c r="L77" s="35" t="n"/>
      <c r="M77" s="35" t="n"/>
      <c r="N77" s="36">
        <f>IF(OR($A77="",$B77="",$F77="",$M77&lt;&gt;"Yes"),"",IF(Assumptions!$B$6="Labor Hours",IF($H77="","",MAX(0,$H77)),IF(Assumptions!$B$6="Equipment Hours",IF($I77="","",MAX(0,$I77)),IF(Assumptions!$B$6="Direct Cost",IF($J77="","",MAX(0,$J77)),IF(Assumptions!$B$6="Revenue",IF($K77="","",MAX(0,$K77)),IF(Assumptions!$B$6="Equal per Job",1,""))))))</f>
        <v/>
      </c>
      <c r="O77" s="37">
        <f>IF($N77="","",IFERROR((SUMIFS(Overhead!$G$7:$G$106,Overhead!$A$7:$A$106,"&gt;="&amp;Assumptions!$B$4,Overhead!$A$7:$A$106,"&lt;="&amp;Assumptions!$B$5,Overhead!$F$7:$F$106,"All Operations",Overhead!$H$7:$H$106,"Yes")*$N77/SUMIFS($N$7:$N$106,$A$7:$A$106,"&gt;="&amp;Assumptions!$B$4,$A$7:$A$106,"&lt;="&amp;Assumptions!$B$5,$M$7:$M$106,"Yes"))+(SUMIFS(Overhead!$G$7:$G$106,Overhead!$A$7:$A$106,"&gt;="&amp;Assumptions!$B$4,Overhead!$A$7:$A$106,"&lt;="&amp;Assumptions!$B$5,Overhead!$F$7:$F$106,$F77,Overhead!$H$7:$H$106,"Yes")*$N77/SUMIFS($N$7:$N$106,$A$7:$A$106,"&gt;="&amp;Assumptions!$B$4,$A$7:$A$106,"&lt;="&amp;Assumptions!$B$5,$F$7:$F$106,$F77,$M$7:$M$106,"Yes")),0))</f>
        <v/>
      </c>
      <c r="P77" s="37">
        <f>IF($A77="","",IF(OR($J77="",$O77=""),"",SUM($J77,$O77)))</f>
        <v/>
      </c>
      <c r="Q77" s="37">
        <f>IF($A77="","",IF(OR($K77="",$P77=""),"",$K77-$P77))</f>
        <v/>
      </c>
      <c r="R77" s="38">
        <f>IF($Q77="","",IFERROR($Q77/$K77,""))</f>
        <v/>
      </c>
    </row>
    <row r="78">
      <c r="A78" s="31" t="n"/>
      <c r="B78" s="32" t="n"/>
      <c r="C78" s="32" t="n"/>
      <c r="D78" s="32" t="n"/>
      <c r="E78" s="32" t="n"/>
      <c r="F78" s="32" t="n"/>
      <c r="G78" s="32" t="n"/>
      <c r="H78" s="33" t="n"/>
      <c r="I78" s="33" t="n"/>
      <c r="J78" s="34" t="n"/>
      <c r="K78" s="34" t="n"/>
      <c r="L78" s="35" t="n"/>
      <c r="M78" s="35" t="n"/>
      <c r="N78" s="39">
        <f>IF(OR($A78="",$B78="",$F78="",$M78&lt;&gt;"Yes"),"",IF(Assumptions!$B$6="Labor Hours",IF($H78="","",MAX(0,$H78)),IF(Assumptions!$B$6="Equipment Hours",IF($I78="","",MAX(0,$I78)),IF(Assumptions!$B$6="Direct Cost",IF($J78="","",MAX(0,$J78)),IF(Assumptions!$B$6="Revenue",IF($K78="","",MAX(0,$K78)),IF(Assumptions!$B$6="Equal per Job",1,""))))))</f>
        <v/>
      </c>
      <c r="O78" s="40">
        <f>IF($N78="","",IFERROR((SUMIFS(Overhead!$G$7:$G$106,Overhead!$A$7:$A$106,"&gt;="&amp;Assumptions!$B$4,Overhead!$A$7:$A$106,"&lt;="&amp;Assumptions!$B$5,Overhead!$F$7:$F$106,"All Operations",Overhead!$H$7:$H$106,"Yes")*$N78/SUMIFS($N$7:$N$106,$A$7:$A$106,"&gt;="&amp;Assumptions!$B$4,$A$7:$A$106,"&lt;="&amp;Assumptions!$B$5,$M$7:$M$106,"Yes"))+(SUMIFS(Overhead!$G$7:$G$106,Overhead!$A$7:$A$106,"&gt;="&amp;Assumptions!$B$4,Overhead!$A$7:$A$106,"&lt;="&amp;Assumptions!$B$5,Overhead!$F$7:$F$106,$F78,Overhead!$H$7:$H$106,"Yes")*$N78/SUMIFS($N$7:$N$106,$A$7:$A$106,"&gt;="&amp;Assumptions!$B$4,$A$7:$A$106,"&lt;="&amp;Assumptions!$B$5,$F$7:$F$106,$F78,$M$7:$M$106,"Yes")),0))</f>
        <v/>
      </c>
      <c r="P78" s="40">
        <f>IF($A78="","",IF(OR($J78="",$O78=""),"",SUM($J78,$O78)))</f>
        <v/>
      </c>
      <c r="Q78" s="40">
        <f>IF($A78="","",IF(OR($K78="",$P78=""),"",$K78-$P78))</f>
        <v/>
      </c>
      <c r="R78" s="41">
        <f>IF($Q78="","",IFERROR($Q78/$K78,""))</f>
        <v/>
      </c>
    </row>
    <row r="79">
      <c r="A79" s="31" t="n"/>
      <c r="B79" s="32" t="n"/>
      <c r="C79" s="32" t="n"/>
      <c r="D79" s="32" t="n"/>
      <c r="E79" s="32" t="n"/>
      <c r="F79" s="32" t="n"/>
      <c r="G79" s="32" t="n"/>
      <c r="H79" s="33" t="n"/>
      <c r="I79" s="33" t="n"/>
      <c r="J79" s="34" t="n"/>
      <c r="K79" s="34" t="n"/>
      <c r="L79" s="35" t="n"/>
      <c r="M79" s="35" t="n"/>
      <c r="N79" s="36">
        <f>IF(OR($A79="",$B79="",$F79="",$M79&lt;&gt;"Yes"),"",IF(Assumptions!$B$6="Labor Hours",IF($H79="","",MAX(0,$H79)),IF(Assumptions!$B$6="Equipment Hours",IF($I79="","",MAX(0,$I79)),IF(Assumptions!$B$6="Direct Cost",IF($J79="","",MAX(0,$J79)),IF(Assumptions!$B$6="Revenue",IF($K79="","",MAX(0,$K79)),IF(Assumptions!$B$6="Equal per Job",1,""))))))</f>
        <v/>
      </c>
      <c r="O79" s="37">
        <f>IF($N79="","",IFERROR((SUMIFS(Overhead!$G$7:$G$106,Overhead!$A$7:$A$106,"&gt;="&amp;Assumptions!$B$4,Overhead!$A$7:$A$106,"&lt;="&amp;Assumptions!$B$5,Overhead!$F$7:$F$106,"All Operations",Overhead!$H$7:$H$106,"Yes")*$N79/SUMIFS($N$7:$N$106,$A$7:$A$106,"&gt;="&amp;Assumptions!$B$4,$A$7:$A$106,"&lt;="&amp;Assumptions!$B$5,$M$7:$M$106,"Yes"))+(SUMIFS(Overhead!$G$7:$G$106,Overhead!$A$7:$A$106,"&gt;="&amp;Assumptions!$B$4,Overhead!$A$7:$A$106,"&lt;="&amp;Assumptions!$B$5,Overhead!$F$7:$F$106,$F79,Overhead!$H$7:$H$106,"Yes")*$N79/SUMIFS($N$7:$N$106,$A$7:$A$106,"&gt;="&amp;Assumptions!$B$4,$A$7:$A$106,"&lt;="&amp;Assumptions!$B$5,$F$7:$F$106,$F79,$M$7:$M$106,"Yes")),0))</f>
        <v/>
      </c>
      <c r="P79" s="37">
        <f>IF($A79="","",IF(OR($J79="",$O79=""),"",SUM($J79,$O79)))</f>
        <v/>
      </c>
      <c r="Q79" s="37">
        <f>IF($A79="","",IF(OR($K79="",$P79=""),"",$K79-$P79))</f>
        <v/>
      </c>
      <c r="R79" s="38">
        <f>IF($Q79="","",IFERROR($Q79/$K79,""))</f>
        <v/>
      </c>
    </row>
    <row r="80">
      <c r="A80" s="31" t="n"/>
      <c r="B80" s="32" t="n"/>
      <c r="C80" s="32" t="n"/>
      <c r="D80" s="32" t="n"/>
      <c r="E80" s="32" t="n"/>
      <c r="F80" s="32" t="n"/>
      <c r="G80" s="32" t="n"/>
      <c r="H80" s="33" t="n"/>
      <c r="I80" s="33" t="n"/>
      <c r="J80" s="34" t="n"/>
      <c r="K80" s="34" t="n"/>
      <c r="L80" s="35" t="n"/>
      <c r="M80" s="35" t="n"/>
      <c r="N80" s="39">
        <f>IF(OR($A80="",$B80="",$F80="",$M80&lt;&gt;"Yes"),"",IF(Assumptions!$B$6="Labor Hours",IF($H80="","",MAX(0,$H80)),IF(Assumptions!$B$6="Equipment Hours",IF($I80="","",MAX(0,$I80)),IF(Assumptions!$B$6="Direct Cost",IF($J80="","",MAX(0,$J80)),IF(Assumptions!$B$6="Revenue",IF($K80="","",MAX(0,$K80)),IF(Assumptions!$B$6="Equal per Job",1,""))))))</f>
        <v/>
      </c>
      <c r="O80" s="40">
        <f>IF($N80="","",IFERROR((SUMIFS(Overhead!$G$7:$G$106,Overhead!$A$7:$A$106,"&gt;="&amp;Assumptions!$B$4,Overhead!$A$7:$A$106,"&lt;="&amp;Assumptions!$B$5,Overhead!$F$7:$F$106,"All Operations",Overhead!$H$7:$H$106,"Yes")*$N80/SUMIFS($N$7:$N$106,$A$7:$A$106,"&gt;="&amp;Assumptions!$B$4,$A$7:$A$106,"&lt;="&amp;Assumptions!$B$5,$M$7:$M$106,"Yes"))+(SUMIFS(Overhead!$G$7:$G$106,Overhead!$A$7:$A$106,"&gt;="&amp;Assumptions!$B$4,Overhead!$A$7:$A$106,"&lt;="&amp;Assumptions!$B$5,Overhead!$F$7:$F$106,$F80,Overhead!$H$7:$H$106,"Yes")*$N80/SUMIFS($N$7:$N$106,$A$7:$A$106,"&gt;="&amp;Assumptions!$B$4,$A$7:$A$106,"&lt;="&amp;Assumptions!$B$5,$F$7:$F$106,$F80,$M$7:$M$106,"Yes")),0))</f>
        <v/>
      </c>
      <c r="P80" s="40">
        <f>IF($A80="","",IF(OR($J80="",$O80=""),"",SUM($J80,$O80)))</f>
        <v/>
      </c>
      <c r="Q80" s="40">
        <f>IF($A80="","",IF(OR($K80="",$P80=""),"",$K80-$P80))</f>
        <v/>
      </c>
      <c r="R80" s="41">
        <f>IF($Q80="","",IFERROR($Q80/$K80,""))</f>
        <v/>
      </c>
    </row>
    <row r="81">
      <c r="A81" s="31" t="n"/>
      <c r="B81" s="32" t="n"/>
      <c r="C81" s="32" t="n"/>
      <c r="D81" s="32" t="n"/>
      <c r="E81" s="32" t="n"/>
      <c r="F81" s="32" t="n"/>
      <c r="G81" s="32" t="n"/>
      <c r="H81" s="33" t="n"/>
      <c r="I81" s="33" t="n"/>
      <c r="J81" s="34" t="n"/>
      <c r="K81" s="34" t="n"/>
      <c r="L81" s="35" t="n"/>
      <c r="M81" s="35" t="n"/>
      <c r="N81" s="36">
        <f>IF(OR($A81="",$B81="",$F81="",$M81&lt;&gt;"Yes"),"",IF(Assumptions!$B$6="Labor Hours",IF($H81="","",MAX(0,$H81)),IF(Assumptions!$B$6="Equipment Hours",IF($I81="","",MAX(0,$I81)),IF(Assumptions!$B$6="Direct Cost",IF($J81="","",MAX(0,$J81)),IF(Assumptions!$B$6="Revenue",IF($K81="","",MAX(0,$K81)),IF(Assumptions!$B$6="Equal per Job",1,""))))))</f>
        <v/>
      </c>
      <c r="O81" s="37">
        <f>IF($N81="","",IFERROR((SUMIFS(Overhead!$G$7:$G$106,Overhead!$A$7:$A$106,"&gt;="&amp;Assumptions!$B$4,Overhead!$A$7:$A$106,"&lt;="&amp;Assumptions!$B$5,Overhead!$F$7:$F$106,"All Operations",Overhead!$H$7:$H$106,"Yes")*$N81/SUMIFS($N$7:$N$106,$A$7:$A$106,"&gt;="&amp;Assumptions!$B$4,$A$7:$A$106,"&lt;="&amp;Assumptions!$B$5,$M$7:$M$106,"Yes"))+(SUMIFS(Overhead!$G$7:$G$106,Overhead!$A$7:$A$106,"&gt;="&amp;Assumptions!$B$4,Overhead!$A$7:$A$106,"&lt;="&amp;Assumptions!$B$5,Overhead!$F$7:$F$106,$F81,Overhead!$H$7:$H$106,"Yes")*$N81/SUMIFS($N$7:$N$106,$A$7:$A$106,"&gt;="&amp;Assumptions!$B$4,$A$7:$A$106,"&lt;="&amp;Assumptions!$B$5,$F$7:$F$106,$F81,$M$7:$M$106,"Yes")),0))</f>
        <v/>
      </c>
      <c r="P81" s="37">
        <f>IF($A81="","",IF(OR($J81="",$O81=""),"",SUM($J81,$O81)))</f>
        <v/>
      </c>
      <c r="Q81" s="37">
        <f>IF($A81="","",IF(OR($K81="",$P81=""),"",$K81-$P81))</f>
        <v/>
      </c>
      <c r="R81" s="38">
        <f>IF($Q81="","",IFERROR($Q81/$K81,""))</f>
        <v/>
      </c>
    </row>
    <row r="82">
      <c r="A82" s="31" t="n"/>
      <c r="B82" s="32" t="n"/>
      <c r="C82" s="32" t="n"/>
      <c r="D82" s="32" t="n"/>
      <c r="E82" s="32" t="n"/>
      <c r="F82" s="32" t="n"/>
      <c r="G82" s="32" t="n"/>
      <c r="H82" s="33" t="n"/>
      <c r="I82" s="33" t="n"/>
      <c r="J82" s="34" t="n"/>
      <c r="K82" s="34" t="n"/>
      <c r="L82" s="35" t="n"/>
      <c r="M82" s="35" t="n"/>
      <c r="N82" s="39">
        <f>IF(OR($A82="",$B82="",$F82="",$M82&lt;&gt;"Yes"),"",IF(Assumptions!$B$6="Labor Hours",IF($H82="","",MAX(0,$H82)),IF(Assumptions!$B$6="Equipment Hours",IF($I82="","",MAX(0,$I82)),IF(Assumptions!$B$6="Direct Cost",IF($J82="","",MAX(0,$J82)),IF(Assumptions!$B$6="Revenue",IF($K82="","",MAX(0,$K82)),IF(Assumptions!$B$6="Equal per Job",1,""))))))</f>
        <v/>
      </c>
      <c r="O82" s="40">
        <f>IF($N82="","",IFERROR((SUMIFS(Overhead!$G$7:$G$106,Overhead!$A$7:$A$106,"&gt;="&amp;Assumptions!$B$4,Overhead!$A$7:$A$106,"&lt;="&amp;Assumptions!$B$5,Overhead!$F$7:$F$106,"All Operations",Overhead!$H$7:$H$106,"Yes")*$N82/SUMIFS($N$7:$N$106,$A$7:$A$106,"&gt;="&amp;Assumptions!$B$4,$A$7:$A$106,"&lt;="&amp;Assumptions!$B$5,$M$7:$M$106,"Yes"))+(SUMIFS(Overhead!$G$7:$G$106,Overhead!$A$7:$A$106,"&gt;="&amp;Assumptions!$B$4,Overhead!$A$7:$A$106,"&lt;="&amp;Assumptions!$B$5,Overhead!$F$7:$F$106,$F82,Overhead!$H$7:$H$106,"Yes")*$N82/SUMIFS($N$7:$N$106,$A$7:$A$106,"&gt;="&amp;Assumptions!$B$4,$A$7:$A$106,"&lt;="&amp;Assumptions!$B$5,$F$7:$F$106,$F82,$M$7:$M$106,"Yes")),0))</f>
        <v/>
      </c>
      <c r="P82" s="40">
        <f>IF($A82="","",IF(OR($J82="",$O82=""),"",SUM($J82,$O82)))</f>
        <v/>
      </c>
      <c r="Q82" s="40">
        <f>IF($A82="","",IF(OR($K82="",$P82=""),"",$K82-$P82))</f>
        <v/>
      </c>
      <c r="R82" s="41">
        <f>IF($Q82="","",IFERROR($Q82/$K82,""))</f>
        <v/>
      </c>
    </row>
    <row r="83">
      <c r="A83" s="31" t="n"/>
      <c r="B83" s="32" t="n"/>
      <c r="C83" s="32" t="n"/>
      <c r="D83" s="32" t="n"/>
      <c r="E83" s="32" t="n"/>
      <c r="F83" s="32" t="n"/>
      <c r="G83" s="32" t="n"/>
      <c r="H83" s="33" t="n"/>
      <c r="I83" s="33" t="n"/>
      <c r="J83" s="34" t="n"/>
      <c r="K83" s="34" t="n"/>
      <c r="L83" s="35" t="n"/>
      <c r="M83" s="35" t="n"/>
      <c r="N83" s="36">
        <f>IF(OR($A83="",$B83="",$F83="",$M83&lt;&gt;"Yes"),"",IF(Assumptions!$B$6="Labor Hours",IF($H83="","",MAX(0,$H83)),IF(Assumptions!$B$6="Equipment Hours",IF($I83="","",MAX(0,$I83)),IF(Assumptions!$B$6="Direct Cost",IF($J83="","",MAX(0,$J83)),IF(Assumptions!$B$6="Revenue",IF($K83="","",MAX(0,$K83)),IF(Assumptions!$B$6="Equal per Job",1,""))))))</f>
        <v/>
      </c>
      <c r="O83" s="37">
        <f>IF($N83="","",IFERROR((SUMIFS(Overhead!$G$7:$G$106,Overhead!$A$7:$A$106,"&gt;="&amp;Assumptions!$B$4,Overhead!$A$7:$A$106,"&lt;="&amp;Assumptions!$B$5,Overhead!$F$7:$F$106,"All Operations",Overhead!$H$7:$H$106,"Yes")*$N83/SUMIFS($N$7:$N$106,$A$7:$A$106,"&gt;="&amp;Assumptions!$B$4,$A$7:$A$106,"&lt;="&amp;Assumptions!$B$5,$M$7:$M$106,"Yes"))+(SUMIFS(Overhead!$G$7:$G$106,Overhead!$A$7:$A$106,"&gt;="&amp;Assumptions!$B$4,Overhead!$A$7:$A$106,"&lt;="&amp;Assumptions!$B$5,Overhead!$F$7:$F$106,$F83,Overhead!$H$7:$H$106,"Yes")*$N83/SUMIFS($N$7:$N$106,$A$7:$A$106,"&gt;="&amp;Assumptions!$B$4,$A$7:$A$106,"&lt;="&amp;Assumptions!$B$5,$F$7:$F$106,$F83,$M$7:$M$106,"Yes")),0))</f>
        <v/>
      </c>
      <c r="P83" s="37">
        <f>IF($A83="","",IF(OR($J83="",$O83=""),"",SUM($J83,$O83)))</f>
        <v/>
      </c>
      <c r="Q83" s="37">
        <f>IF($A83="","",IF(OR($K83="",$P83=""),"",$K83-$P83))</f>
        <v/>
      </c>
      <c r="R83" s="38">
        <f>IF($Q83="","",IFERROR($Q83/$K83,""))</f>
        <v/>
      </c>
    </row>
    <row r="84">
      <c r="A84" s="31" t="n"/>
      <c r="B84" s="32" t="n"/>
      <c r="C84" s="32" t="n"/>
      <c r="D84" s="32" t="n"/>
      <c r="E84" s="32" t="n"/>
      <c r="F84" s="32" t="n"/>
      <c r="G84" s="32" t="n"/>
      <c r="H84" s="33" t="n"/>
      <c r="I84" s="33" t="n"/>
      <c r="J84" s="34" t="n"/>
      <c r="K84" s="34" t="n"/>
      <c r="L84" s="35" t="n"/>
      <c r="M84" s="35" t="n"/>
      <c r="N84" s="39">
        <f>IF(OR($A84="",$B84="",$F84="",$M84&lt;&gt;"Yes"),"",IF(Assumptions!$B$6="Labor Hours",IF($H84="","",MAX(0,$H84)),IF(Assumptions!$B$6="Equipment Hours",IF($I84="","",MAX(0,$I84)),IF(Assumptions!$B$6="Direct Cost",IF($J84="","",MAX(0,$J84)),IF(Assumptions!$B$6="Revenue",IF($K84="","",MAX(0,$K84)),IF(Assumptions!$B$6="Equal per Job",1,""))))))</f>
        <v/>
      </c>
      <c r="O84" s="40">
        <f>IF($N84="","",IFERROR((SUMIFS(Overhead!$G$7:$G$106,Overhead!$A$7:$A$106,"&gt;="&amp;Assumptions!$B$4,Overhead!$A$7:$A$106,"&lt;="&amp;Assumptions!$B$5,Overhead!$F$7:$F$106,"All Operations",Overhead!$H$7:$H$106,"Yes")*$N84/SUMIFS($N$7:$N$106,$A$7:$A$106,"&gt;="&amp;Assumptions!$B$4,$A$7:$A$106,"&lt;="&amp;Assumptions!$B$5,$M$7:$M$106,"Yes"))+(SUMIFS(Overhead!$G$7:$G$106,Overhead!$A$7:$A$106,"&gt;="&amp;Assumptions!$B$4,Overhead!$A$7:$A$106,"&lt;="&amp;Assumptions!$B$5,Overhead!$F$7:$F$106,$F84,Overhead!$H$7:$H$106,"Yes")*$N84/SUMIFS($N$7:$N$106,$A$7:$A$106,"&gt;="&amp;Assumptions!$B$4,$A$7:$A$106,"&lt;="&amp;Assumptions!$B$5,$F$7:$F$106,$F84,$M$7:$M$106,"Yes")),0))</f>
        <v/>
      </c>
      <c r="P84" s="40">
        <f>IF($A84="","",IF(OR($J84="",$O84=""),"",SUM($J84,$O84)))</f>
        <v/>
      </c>
      <c r="Q84" s="40">
        <f>IF($A84="","",IF(OR($K84="",$P84=""),"",$K84-$P84))</f>
        <v/>
      </c>
      <c r="R84" s="41">
        <f>IF($Q84="","",IFERROR($Q84/$K84,""))</f>
        <v/>
      </c>
    </row>
    <row r="85">
      <c r="A85" s="31" t="n"/>
      <c r="B85" s="32" t="n"/>
      <c r="C85" s="32" t="n"/>
      <c r="D85" s="32" t="n"/>
      <c r="E85" s="32" t="n"/>
      <c r="F85" s="32" t="n"/>
      <c r="G85" s="32" t="n"/>
      <c r="H85" s="33" t="n"/>
      <c r="I85" s="33" t="n"/>
      <c r="J85" s="34" t="n"/>
      <c r="K85" s="34" t="n"/>
      <c r="L85" s="35" t="n"/>
      <c r="M85" s="35" t="n"/>
      <c r="N85" s="36">
        <f>IF(OR($A85="",$B85="",$F85="",$M85&lt;&gt;"Yes"),"",IF(Assumptions!$B$6="Labor Hours",IF($H85="","",MAX(0,$H85)),IF(Assumptions!$B$6="Equipment Hours",IF($I85="","",MAX(0,$I85)),IF(Assumptions!$B$6="Direct Cost",IF($J85="","",MAX(0,$J85)),IF(Assumptions!$B$6="Revenue",IF($K85="","",MAX(0,$K85)),IF(Assumptions!$B$6="Equal per Job",1,""))))))</f>
        <v/>
      </c>
      <c r="O85" s="37">
        <f>IF($N85="","",IFERROR((SUMIFS(Overhead!$G$7:$G$106,Overhead!$A$7:$A$106,"&gt;="&amp;Assumptions!$B$4,Overhead!$A$7:$A$106,"&lt;="&amp;Assumptions!$B$5,Overhead!$F$7:$F$106,"All Operations",Overhead!$H$7:$H$106,"Yes")*$N85/SUMIFS($N$7:$N$106,$A$7:$A$106,"&gt;="&amp;Assumptions!$B$4,$A$7:$A$106,"&lt;="&amp;Assumptions!$B$5,$M$7:$M$106,"Yes"))+(SUMIFS(Overhead!$G$7:$G$106,Overhead!$A$7:$A$106,"&gt;="&amp;Assumptions!$B$4,Overhead!$A$7:$A$106,"&lt;="&amp;Assumptions!$B$5,Overhead!$F$7:$F$106,$F85,Overhead!$H$7:$H$106,"Yes")*$N85/SUMIFS($N$7:$N$106,$A$7:$A$106,"&gt;="&amp;Assumptions!$B$4,$A$7:$A$106,"&lt;="&amp;Assumptions!$B$5,$F$7:$F$106,$F85,$M$7:$M$106,"Yes")),0))</f>
        <v/>
      </c>
      <c r="P85" s="37">
        <f>IF($A85="","",IF(OR($J85="",$O85=""),"",SUM($J85,$O85)))</f>
        <v/>
      </c>
      <c r="Q85" s="37">
        <f>IF($A85="","",IF(OR($K85="",$P85=""),"",$K85-$P85))</f>
        <v/>
      </c>
      <c r="R85" s="38">
        <f>IF($Q85="","",IFERROR($Q85/$K85,""))</f>
        <v/>
      </c>
    </row>
    <row r="86">
      <c r="A86" s="31" t="n"/>
      <c r="B86" s="32" t="n"/>
      <c r="C86" s="32" t="n"/>
      <c r="D86" s="32" t="n"/>
      <c r="E86" s="32" t="n"/>
      <c r="F86" s="32" t="n"/>
      <c r="G86" s="32" t="n"/>
      <c r="H86" s="33" t="n"/>
      <c r="I86" s="33" t="n"/>
      <c r="J86" s="34" t="n"/>
      <c r="K86" s="34" t="n"/>
      <c r="L86" s="35" t="n"/>
      <c r="M86" s="35" t="n"/>
      <c r="N86" s="39">
        <f>IF(OR($A86="",$B86="",$F86="",$M86&lt;&gt;"Yes"),"",IF(Assumptions!$B$6="Labor Hours",IF($H86="","",MAX(0,$H86)),IF(Assumptions!$B$6="Equipment Hours",IF($I86="","",MAX(0,$I86)),IF(Assumptions!$B$6="Direct Cost",IF($J86="","",MAX(0,$J86)),IF(Assumptions!$B$6="Revenue",IF($K86="","",MAX(0,$K86)),IF(Assumptions!$B$6="Equal per Job",1,""))))))</f>
        <v/>
      </c>
      <c r="O86" s="40">
        <f>IF($N86="","",IFERROR((SUMIFS(Overhead!$G$7:$G$106,Overhead!$A$7:$A$106,"&gt;="&amp;Assumptions!$B$4,Overhead!$A$7:$A$106,"&lt;="&amp;Assumptions!$B$5,Overhead!$F$7:$F$106,"All Operations",Overhead!$H$7:$H$106,"Yes")*$N86/SUMIFS($N$7:$N$106,$A$7:$A$106,"&gt;="&amp;Assumptions!$B$4,$A$7:$A$106,"&lt;="&amp;Assumptions!$B$5,$M$7:$M$106,"Yes"))+(SUMIFS(Overhead!$G$7:$G$106,Overhead!$A$7:$A$106,"&gt;="&amp;Assumptions!$B$4,Overhead!$A$7:$A$106,"&lt;="&amp;Assumptions!$B$5,Overhead!$F$7:$F$106,$F86,Overhead!$H$7:$H$106,"Yes")*$N86/SUMIFS($N$7:$N$106,$A$7:$A$106,"&gt;="&amp;Assumptions!$B$4,$A$7:$A$106,"&lt;="&amp;Assumptions!$B$5,$F$7:$F$106,$F86,$M$7:$M$106,"Yes")),0))</f>
        <v/>
      </c>
      <c r="P86" s="40">
        <f>IF($A86="","",IF(OR($J86="",$O86=""),"",SUM($J86,$O86)))</f>
        <v/>
      </c>
      <c r="Q86" s="40">
        <f>IF($A86="","",IF(OR($K86="",$P86=""),"",$K86-$P86))</f>
        <v/>
      </c>
      <c r="R86" s="41">
        <f>IF($Q86="","",IFERROR($Q86/$K86,""))</f>
        <v/>
      </c>
    </row>
    <row r="87">
      <c r="A87" s="31" t="n"/>
      <c r="B87" s="32" t="n"/>
      <c r="C87" s="32" t="n"/>
      <c r="D87" s="32" t="n"/>
      <c r="E87" s="32" t="n"/>
      <c r="F87" s="32" t="n"/>
      <c r="G87" s="32" t="n"/>
      <c r="H87" s="33" t="n"/>
      <c r="I87" s="33" t="n"/>
      <c r="J87" s="34" t="n"/>
      <c r="K87" s="34" t="n"/>
      <c r="L87" s="35" t="n"/>
      <c r="M87" s="35" t="n"/>
      <c r="N87" s="36">
        <f>IF(OR($A87="",$B87="",$F87="",$M87&lt;&gt;"Yes"),"",IF(Assumptions!$B$6="Labor Hours",IF($H87="","",MAX(0,$H87)),IF(Assumptions!$B$6="Equipment Hours",IF($I87="","",MAX(0,$I87)),IF(Assumptions!$B$6="Direct Cost",IF($J87="","",MAX(0,$J87)),IF(Assumptions!$B$6="Revenue",IF($K87="","",MAX(0,$K87)),IF(Assumptions!$B$6="Equal per Job",1,""))))))</f>
        <v/>
      </c>
      <c r="O87" s="37">
        <f>IF($N87="","",IFERROR((SUMIFS(Overhead!$G$7:$G$106,Overhead!$A$7:$A$106,"&gt;="&amp;Assumptions!$B$4,Overhead!$A$7:$A$106,"&lt;="&amp;Assumptions!$B$5,Overhead!$F$7:$F$106,"All Operations",Overhead!$H$7:$H$106,"Yes")*$N87/SUMIFS($N$7:$N$106,$A$7:$A$106,"&gt;="&amp;Assumptions!$B$4,$A$7:$A$106,"&lt;="&amp;Assumptions!$B$5,$M$7:$M$106,"Yes"))+(SUMIFS(Overhead!$G$7:$G$106,Overhead!$A$7:$A$106,"&gt;="&amp;Assumptions!$B$4,Overhead!$A$7:$A$106,"&lt;="&amp;Assumptions!$B$5,Overhead!$F$7:$F$106,$F87,Overhead!$H$7:$H$106,"Yes")*$N87/SUMIFS($N$7:$N$106,$A$7:$A$106,"&gt;="&amp;Assumptions!$B$4,$A$7:$A$106,"&lt;="&amp;Assumptions!$B$5,$F$7:$F$106,$F87,$M$7:$M$106,"Yes")),0))</f>
        <v/>
      </c>
      <c r="P87" s="37">
        <f>IF($A87="","",IF(OR($J87="",$O87=""),"",SUM($J87,$O87)))</f>
        <v/>
      </c>
      <c r="Q87" s="37">
        <f>IF($A87="","",IF(OR($K87="",$P87=""),"",$K87-$P87))</f>
        <v/>
      </c>
      <c r="R87" s="38">
        <f>IF($Q87="","",IFERROR($Q87/$K87,""))</f>
        <v/>
      </c>
    </row>
    <row r="88">
      <c r="A88" s="31" t="n"/>
      <c r="B88" s="32" t="n"/>
      <c r="C88" s="32" t="n"/>
      <c r="D88" s="32" t="n"/>
      <c r="E88" s="32" t="n"/>
      <c r="F88" s="32" t="n"/>
      <c r="G88" s="32" t="n"/>
      <c r="H88" s="33" t="n"/>
      <c r="I88" s="33" t="n"/>
      <c r="J88" s="34" t="n"/>
      <c r="K88" s="34" t="n"/>
      <c r="L88" s="35" t="n"/>
      <c r="M88" s="35" t="n"/>
      <c r="N88" s="39">
        <f>IF(OR($A88="",$B88="",$F88="",$M88&lt;&gt;"Yes"),"",IF(Assumptions!$B$6="Labor Hours",IF($H88="","",MAX(0,$H88)),IF(Assumptions!$B$6="Equipment Hours",IF($I88="","",MAX(0,$I88)),IF(Assumptions!$B$6="Direct Cost",IF($J88="","",MAX(0,$J88)),IF(Assumptions!$B$6="Revenue",IF($K88="","",MAX(0,$K88)),IF(Assumptions!$B$6="Equal per Job",1,""))))))</f>
        <v/>
      </c>
      <c r="O88" s="40">
        <f>IF($N88="","",IFERROR((SUMIFS(Overhead!$G$7:$G$106,Overhead!$A$7:$A$106,"&gt;="&amp;Assumptions!$B$4,Overhead!$A$7:$A$106,"&lt;="&amp;Assumptions!$B$5,Overhead!$F$7:$F$106,"All Operations",Overhead!$H$7:$H$106,"Yes")*$N88/SUMIFS($N$7:$N$106,$A$7:$A$106,"&gt;="&amp;Assumptions!$B$4,$A$7:$A$106,"&lt;="&amp;Assumptions!$B$5,$M$7:$M$106,"Yes"))+(SUMIFS(Overhead!$G$7:$G$106,Overhead!$A$7:$A$106,"&gt;="&amp;Assumptions!$B$4,Overhead!$A$7:$A$106,"&lt;="&amp;Assumptions!$B$5,Overhead!$F$7:$F$106,$F88,Overhead!$H$7:$H$106,"Yes")*$N88/SUMIFS($N$7:$N$106,$A$7:$A$106,"&gt;="&amp;Assumptions!$B$4,$A$7:$A$106,"&lt;="&amp;Assumptions!$B$5,$F$7:$F$106,$F88,$M$7:$M$106,"Yes")),0))</f>
        <v/>
      </c>
      <c r="P88" s="40">
        <f>IF($A88="","",IF(OR($J88="",$O88=""),"",SUM($J88,$O88)))</f>
        <v/>
      </c>
      <c r="Q88" s="40">
        <f>IF($A88="","",IF(OR($K88="",$P88=""),"",$K88-$P88))</f>
        <v/>
      </c>
      <c r="R88" s="41">
        <f>IF($Q88="","",IFERROR($Q88/$K88,""))</f>
        <v/>
      </c>
    </row>
    <row r="89">
      <c r="A89" s="31" t="n"/>
      <c r="B89" s="32" t="n"/>
      <c r="C89" s="32" t="n"/>
      <c r="D89" s="32" t="n"/>
      <c r="E89" s="32" t="n"/>
      <c r="F89" s="32" t="n"/>
      <c r="G89" s="32" t="n"/>
      <c r="H89" s="33" t="n"/>
      <c r="I89" s="33" t="n"/>
      <c r="J89" s="34" t="n"/>
      <c r="K89" s="34" t="n"/>
      <c r="L89" s="35" t="n"/>
      <c r="M89" s="35" t="n"/>
      <c r="N89" s="36">
        <f>IF(OR($A89="",$B89="",$F89="",$M89&lt;&gt;"Yes"),"",IF(Assumptions!$B$6="Labor Hours",IF($H89="","",MAX(0,$H89)),IF(Assumptions!$B$6="Equipment Hours",IF($I89="","",MAX(0,$I89)),IF(Assumptions!$B$6="Direct Cost",IF($J89="","",MAX(0,$J89)),IF(Assumptions!$B$6="Revenue",IF($K89="","",MAX(0,$K89)),IF(Assumptions!$B$6="Equal per Job",1,""))))))</f>
        <v/>
      </c>
      <c r="O89" s="37">
        <f>IF($N89="","",IFERROR((SUMIFS(Overhead!$G$7:$G$106,Overhead!$A$7:$A$106,"&gt;="&amp;Assumptions!$B$4,Overhead!$A$7:$A$106,"&lt;="&amp;Assumptions!$B$5,Overhead!$F$7:$F$106,"All Operations",Overhead!$H$7:$H$106,"Yes")*$N89/SUMIFS($N$7:$N$106,$A$7:$A$106,"&gt;="&amp;Assumptions!$B$4,$A$7:$A$106,"&lt;="&amp;Assumptions!$B$5,$M$7:$M$106,"Yes"))+(SUMIFS(Overhead!$G$7:$G$106,Overhead!$A$7:$A$106,"&gt;="&amp;Assumptions!$B$4,Overhead!$A$7:$A$106,"&lt;="&amp;Assumptions!$B$5,Overhead!$F$7:$F$106,$F89,Overhead!$H$7:$H$106,"Yes")*$N89/SUMIFS($N$7:$N$106,$A$7:$A$106,"&gt;="&amp;Assumptions!$B$4,$A$7:$A$106,"&lt;="&amp;Assumptions!$B$5,$F$7:$F$106,$F89,$M$7:$M$106,"Yes")),0))</f>
        <v/>
      </c>
      <c r="P89" s="37">
        <f>IF($A89="","",IF(OR($J89="",$O89=""),"",SUM($J89,$O89)))</f>
        <v/>
      </c>
      <c r="Q89" s="37">
        <f>IF($A89="","",IF(OR($K89="",$P89=""),"",$K89-$P89))</f>
        <v/>
      </c>
      <c r="R89" s="38">
        <f>IF($Q89="","",IFERROR($Q89/$K89,""))</f>
        <v/>
      </c>
    </row>
    <row r="90">
      <c r="A90" s="31" t="n"/>
      <c r="B90" s="32" t="n"/>
      <c r="C90" s="32" t="n"/>
      <c r="D90" s="32" t="n"/>
      <c r="E90" s="32" t="n"/>
      <c r="F90" s="32" t="n"/>
      <c r="G90" s="32" t="n"/>
      <c r="H90" s="33" t="n"/>
      <c r="I90" s="33" t="n"/>
      <c r="J90" s="34" t="n"/>
      <c r="K90" s="34" t="n"/>
      <c r="L90" s="35" t="n"/>
      <c r="M90" s="35" t="n"/>
      <c r="N90" s="39">
        <f>IF(OR($A90="",$B90="",$F90="",$M90&lt;&gt;"Yes"),"",IF(Assumptions!$B$6="Labor Hours",IF($H90="","",MAX(0,$H90)),IF(Assumptions!$B$6="Equipment Hours",IF($I90="","",MAX(0,$I90)),IF(Assumptions!$B$6="Direct Cost",IF($J90="","",MAX(0,$J90)),IF(Assumptions!$B$6="Revenue",IF($K90="","",MAX(0,$K90)),IF(Assumptions!$B$6="Equal per Job",1,""))))))</f>
        <v/>
      </c>
      <c r="O90" s="40">
        <f>IF($N90="","",IFERROR((SUMIFS(Overhead!$G$7:$G$106,Overhead!$A$7:$A$106,"&gt;="&amp;Assumptions!$B$4,Overhead!$A$7:$A$106,"&lt;="&amp;Assumptions!$B$5,Overhead!$F$7:$F$106,"All Operations",Overhead!$H$7:$H$106,"Yes")*$N90/SUMIFS($N$7:$N$106,$A$7:$A$106,"&gt;="&amp;Assumptions!$B$4,$A$7:$A$106,"&lt;="&amp;Assumptions!$B$5,$M$7:$M$106,"Yes"))+(SUMIFS(Overhead!$G$7:$G$106,Overhead!$A$7:$A$106,"&gt;="&amp;Assumptions!$B$4,Overhead!$A$7:$A$106,"&lt;="&amp;Assumptions!$B$5,Overhead!$F$7:$F$106,$F90,Overhead!$H$7:$H$106,"Yes")*$N90/SUMIFS($N$7:$N$106,$A$7:$A$106,"&gt;="&amp;Assumptions!$B$4,$A$7:$A$106,"&lt;="&amp;Assumptions!$B$5,$F$7:$F$106,$F90,$M$7:$M$106,"Yes")),0))</f>
        <v/>
      </c>
      <c r="P90" s="40">
        <f>IF($A90="","",IF(OR($J90="",$O90=""),"",SUM($J90,$O90)))</f>
        <v/>
      </c>
      <c r="Q90" s="40">
        <f>IF($A90="","",IF(OR($K90="",$P90=""),"",$K90-$P90))</f>
        <v/>
      </c>
      <c r="R90" s="41">
        <f>IF($Q90="","",IFERROR($Q90/$K90,""))</f>
        <v/>
      </c>
    </row>
    <row r="91">
      <c r="A91" s="31" t="n"/>
      <c r="B91" s="32" t="n"/>
      <c r="C91" s="32" t="n"/>
      <c r="D91" s="32" t="n"/>
      <c r="E91" s="32" t="n"/>
      <c r="F91" s="32" t="n"/>
      <c r="G91" s="32" t="n"/>
      <c r="H91" s="33" t="n"/>
      <c r="I91" s="33" t="n"/>
      <c r="J91" s="34" t="n"/>
      <c r="K91" s="34" t="n"/>
      <c r="L91" s="35" t="n"/>
      <c r="M91" s="35" t="n"/>
      <c r="N91" s="36">
        <f>IF(OR($A91="",$B91="",$F91="",$M91&lt;&gt;"Yes"),"",IF(Assumptions!$B$6="Labor Hours",IF($H91="","",MAX(0,$H91)),IF(Assumptions!$B$6="Equipment Hours",IF($I91="","",MAX(0,$I91)),IF(Assumptions!$B$6="Direct Cost",IF($J91="","",MAX(0,$J91)),IF(Assumptions!$B$6="Revenue",IF($K91="","",MAX(0,$K91)),IF(Assumptions!$B$6="Equal per Job",1,""))))))</f>
        <v/>
      </c>
      <c r="O91" s="37">
        <f>IF($N91="","",IFERROR((SUMIFS(Overhead!$G$7:$G$106,Overhead!$A$7:$A$106,"&gt;="&amp;Assumptions!$B$4,Overhead!$A$7:$A$106,"&lt;="&amp;Assumptions!$B$5,Overhead!$F$7:$F$106,"All Operations",Overhead!$H$7:$H$106,"Yes")*$N91/SUMIFS($N$7:$N$106,$A$7:$A$106,"&gt;="&amp;Assumptions!$B$4,$A$7:$A$106,"&lt;="&amp;Assumptions!$B$5,$M$7:$M$106,"Yes"))+(SUMIFS(Overhead!$G$7:$G$106,Overhead!$A$7:$A$106,"&gt;="&amp;Assumptions!$B$4,Overhead!$A$7:$A$106,"&lt;="&amp;Assumptions!$B$5,Overhead!$F$7:$F$106,$F91,Overhead!$H$7:$H$106,"Yes")*$N91/SUMIFS($N$7:$N$106,$A$7:$A$106,"&gt;="&amp;Assumptions!$B$4,$A$7:$A$106,"&lt;="&amp;Assumptions!$B$5,$F$7:$F$106,$F91,$M$7:$M$106,"Yes")),0))</f>
        <v/>
      </c>
      <c r="P91" s="37">
        <f>IF($A91="","",IF(OR($J91="",$O91=""),"",SUM($J91,$O91)))</f>
        <v/>
      </c>
      <c r="Q91" s="37">
        <f>IF($A91="","",IF(OR($K91="",$P91=""),"",$K91-$P91))</f>
        <v/>
      </c>
      <c r="R91" s="38">
        <f>IF($Q91="","",IFERROR($Q91/$K91,""))</f>
        <v/>
      </c>
    </row>
    <row r="92">
      <c r="A92" s="31" t="n"/>
      <c r="B92" s="32" t="n"/>
      <c r="C92" s="32" t="n"/>
      <c r="D92" s="32" t="n"/>
      <c r="E92" s="32" t="n"/>
      <c r="F92" s="32" t="n"/>
      <c r="G92" s="32" t="n"/>
      <c r="H92" s="33" t="n"/>
      <c r="I92" s="33" t="n"/>
      <c r="J92" s="34" t="n"/>
      <c r="K92" s="34" t="n"/>
      <c r="L92" s="35" t="n"/>
      <c r="M92" s="35" t="n"/>
      <c r="N92" s="39">
        <f>IF(OR($A92="",$B92="",$F92="",$M92&lt;&gt;"Yes"),"",IF(Assumptions!$B$6="Labor Hours",IF($H92="","",MAX(0,$H92)),IF(Assumptions!$B$6="Equipment Hours",IF($I92="","",MAX(0,$I92)),IF(Assumptions!$B$6="Direct Cost",IF($J92="","",MAX(0,$J92)),IF(Assumptions!$B$6="Revenue",IF($K92="","",MAX(0,$K92)),IF(Assumptions!$B$6="Equal per Job",1,""))))))</f>
        <v/>
      </c>
      <c r="O92" s="40">
        <f>IF($N92="","",IFERROR((SUMIFS(Overhead!$G$7:$G$106,Overhead!$A$7:$A$106,"&gt;="&amp;Assumptions!$B$4,Overhead!$A$7:$A$106,"&lt;="&amp;Assumptions!$B$5,Overhead!$F$7:$F$106,"All Operations",Overhead!$H$7:$H$106,"Yes")*$N92/SUMIFS($N$7:$N$106,$A$7:$A$106,"&gt;="&amp;Assumptions!$B$4,$A$7:$A$106,"&lt;="&amp;Assumptions!$B$5,$M$7:$M$106,"Yes"))+(SUMIFS(Overhead!$G$7:$G$106,Overhead!$A$7:$A$106,"&gt;="&amp;Assumptions!$B$4,Overhead!$A$7:$A$106,"&lt;="&amp;Assumptions!$B$5,Overhead!$F$7:$F$106,$F92,Overhead!$H$7:$H$106,"Yes")*$N92/SUMIFS($N$7:$N$106,$A$7:$A$106,"&gt;="&amp;Assumptions!$B$4,$A$7:$A$106,"&lt;="&amp;Assumptions!$B$5,$F$7:$F$106,$F92,$M$7:$M$106,"Yes")),0))</f>
        <v/>
      </c>
      <c r="P92" s="40">
        <f>IF($A92="","",IF(OR($J92="",$O92=""),"",SUM($J92,$O92)))</f>
        <v/>
      </c>
      <c r="Q92" s="40">
        <f>IF($A92="","",IF(OR($K92="",$P92=""),"",$K92-$P92))</f>
        <v/>
      </c>
      <c r="R92" s="41">
        <f>IF($Q92="","",IFERROR($Q92/$K92,""))</f>
        <v/>
      </c>
    </row>
    <row r="93">
      <c r="A93" s="31" t="n"/>
      <c r="B93" s="32" t="n"/>
      <c r="C93" s="32" t="n"/>
      <c r="D93" s="32" t="n"/>
      <c r="E93" s="32" t="n"/>
      <c r="F93" s="32" t="n"/>
      <c r="G93" s="32" t="n"/>
      <c r="H93" s="33" t="n"/>
      <c r="I93" s="33" t="n"/>
      <c r="J93" s="34" t="n"/>
      <c r="K93" s="34" t="n"/>
      <c r="L93" s="35" t="n"/>
      <c r="M93" s="35" t="n"/>
      <c r="N93" s="36">
        <f>IF(OR($A93="",$B93="",$F93="",$M93&lt;&gt;"Yes"),"",IF(Assumptions!$B$6="Labor Hours",IF($H93="","",MAX(0,$H93)),IF(Assumptions!$B$6="Equipment Hours",IF($I93="","",MAX(0,$I93)),IF(Assumptions!$B$6="Direct Cost",IF($J93="","",MAX(0,$J93)),IF(Assumptions!$B$6="Revenue",IF($K93="","",MAX(0,$K93)),IF(Assumptions!$B$6="Equal per Job",1,""))))))</f>
        <v/>
      </c>
      <c r="O93" s="37">
        <f>IF($N93="","",IFERROR((SUMIFS(Overhead!$G$7:$G$106,Overhead!$A$7:$A$106,"&gt;="&amp;Assumptions!$B$4,Overhead!$A$7:$A$106,"&lt;="&amp;Assumptions!$B$5,Overhead!$F$7:$F$106,"All Operations",Overhead!$H$7:$H$106,"Yes")*$N93/SUMIFS($N$7:$N$106,$A$7:$A$106,"&gt;="&amp;Assumptions!$B$4,$A$7:$A$106,"&lt;="&amp;Assumptions!$B$5,$M$7:$M$106,"Yes"))+(SUMIFS(Overhead!$G$7:$G$106,Overhead!$A$7:$A$106,"&gt;="&amp;Assumptions!$B$4,Overhead!$A$7:$A$106,"&lt;="&amp;Assumptions!$B$5,Overhead!$F$7:$F$106,$F93,Overhead!$H$7:$H$106,"Yes")*$N93/SUMIFS($N$7:$N$106,$A$7:$A$106,"&gt;="&amp;Assumptions!$B$4,$A$7:$A$106,"&lt;="&amp;Assumptions!$B$5,$F$7:$F$106,$F93,$M$7:$M$106,"Yes")),0))</f>
        <v/>
      </c>
      <c r="P93" s="37">
        <f>IF($A93="","",IF(OR($J93="",$O93=""),"",SUM($J93,$O93)))</f>
        <v/>
      </c>
      <c r="Q93" s="37">
        <f>IF($A93="","",IF(OR($K93="",$P93=""),"",$K93-$P93))</f>
        <v/>
      </c>
      <c r="R93" s="38">
        <f>IF($Q93="","",IFERROR($Q93/$K93,""))</f>
        <v/>
      </c>
    </row>
    <row r="94">
      <c r="A94" s="31" t="n"/>
      <c r="B94" s="32" t="n"/>
      <c r="C94" s="32" t="n"/>
      <c r="D94" s="32" t="n"/>
      <c r="E94" s="32" t="n"/>
      <c r="F94" s="32" t="n"/>
      <c r="G94" s="32" t="n"/>
      <c r="H94" s="33" t="n"/>
      <c r="I94" s="33" t="n"/>
      <c r="J94" s="34" t="n"/>
      <c r="K94" s="34" t="n"/>
      <c r="L94" s="35" t="n"/>
      <c r="M94" s="35" t="n"/>
      <c r="N94" s="39">
        <f>IF(OR($A94="",$B94="",$F94="",$M94&lt;&gt;"Yes"),"",IF(Assumptions!$B$6="Labor Hours",IF($H94="","",MAX(0,$H94)),IF(Assumptions!$B$6="Equipment Hours",IF($I94="","",MAX(0,$I94)),IF(Assumptions!$B$6="Direct Cost",IF($J94="","",MAX(0,$J94)),IF(Assumptions!$B$6="Revenue",IF($K94="","",MAX(0,$K94)),IF(Assumptions!$B$6="Equal per Job",1,""))))))</f>
        <v/>
      </c>
      <c r="O94" s="40">
        <f>IF($N94="","",IFERROR((SUMIFS(Overhead!$G$7:$G$106,Overhead!$A$7:$A$106,"&gt;="&amp;Assumptions!$B$4,Overhead!$A$7:$A$106,"&lt;="&amp;Assumptions!$B$5,Overhead!$F$7:$F$106,"All Operations",Overhead!$H$7:$H$106,"Yes")*$N94/SUMIFS($N$7:$N$106,$A$7:$A$106,"&gt;="&amp;Assumptions!$B$4,$A$7:$A$106,"&lt;="&amp;Assumptions!$B$5,$M$7:$M$106,"Yes"))+(SUMIFS(Overhead!$G$7:$G$106,Overhead!$A$7:$A$106,"&gt;="&amp;Assumptions!$B$4,Overhead!$A$7:$A$106,"&lt;="&amp;Assumptions!$B$5,Overhead!$F$7:$F$106,$F94,Overhead!$H$7:$H$106,"Yes")*$N94/SUMIFS($N$7:$N$106,$A$7:$A$106,"&gt;="&amp;Assumptions!$B$4,$A$7:$A$106,"&lt;="&amp;Assumptions!$B$5,$F$7:$F$106,$F94,$M$7:$M$106,"Yes")),0))</f>
        <v/>
      </c>
      <c r="P94" s="40">
        <f>IF($A94="","",IF(OR($J94="",$O94=""),"",SUM($J94,$O94)))</f>
        <v/>
      </c>
      <c r="Q94" s="40">
        <f>IF($A94="","",IF(OR($K94="",$P94=""),"",$K94-$P94))</f>
        <v/>
      </c>
      <c r="R94" s="41">
        <f>IF($Q94="","",IFERROR($Q94/$K94,""))</f>
        <v/>
      </c>
    </row>
    <row r="95">
      <c r="A95" s="31" t="n"/>
      <c r="B95" s="32" t="n"/>
      <c r="C95" s="32" t="n"/>
      <c r="D95" s="32" t="n"/>
      <c r="E95" s="32" t="n"/>
      <c r="F95" s="32" t="n"/>
      <c r="G95" s="32" t="n"/>
      <c r="H95" s="33" t="n"/>
      <c r="I95" s="33" t="n"/>
      <c r="J95" s="34" t="n"/>
      <c r="K95" s="34" t="n"/>
      <c r="L95" s="35" t="n"/>
      <c r="M95" s="35" t="n"/>
      <c r="N95" s="36">
        <f>IF(OR($A95="",$B95="",$F95="",$M95&lt;&gt;"Yes"),"",IF(Assumptions!$B$6="Labor Hours",IF($H95="","",MAX(0,$H95)),IF(Assumptions!$B$6="Equipment Hours",IF($I95="","",MAX(0,$I95)),IF(Assumptions!$B$6="Direct Cost",IF($J95="","",MAX(0,$J95)),IF(Assumptions!$B$6="Revenue",IF($K95="","",MAX(0,$K95)),IF(Assumptions!$B$6="Equal per Job",1,""))))))</f>
        <v/>
      </c>
      <c r="O95" s="37">
        <f>IF($N95="","",IFERROR((SUMIFS(Overhead!$G$7:$G$106,Overhead!$A$7:$A$106,"&gt;="&amp;Assumptions!$B$4,Overhead!$A$7:$A$106,"&lt;="&amp;Assumptions!$B$5,Overhead!$F$7:$F$106,"All Operations",Overhead!$H$7:$H$106,"Yes")*$N95/SUMIFS($N$7:$N$106,$A$7:$A$106,"&gt;="&amp;Assumptions!$B$4,$A$7:$A$106,"&lt;="&amp;Assumptions!$B$5,$M$7:$M$106,"Yes"))+(SUMIFS(Overhead!$G$7:$G$106,Overhead!$A$7:$A$106,"&gt;="&amp;Assumptions!$B$4,Overhead!$A$7:$A$106,"&lt;="&amp;Assumptions!$B$5,Overhead!$F$7:$F$106,$F95,Overhead!$H$7:$H$106,"Yes")*$N95/SUMIFS($N$7:$N$106,$A$7:$A$106,"&gt;="&amp;Assumptions!$B$4,$A$7:$A$106,"&lt;="&amp;Assumptions!$B$5,$F$7:$F$106,$F95,$M$7:$M$106,"Yes")),0))</f>
        <v/>
      </c>
      <c r="P95" s="37">
        <f>IF($A95="","",IF(OR($J95="",$O95=""),"",SUM($J95,$O95)))</f>
        <v/>
      </c>
      <c r="Q95" s="37">
        <f>IF($A95="","",IF(OR($K95="",$P95=""),"",$K95-$P95))</f>
        <v/>
      </c>
      <c r="R95" s="38">
        <f>IF($Q95="","",IFERROR($Q95/$K95,""))</f>
        <v/>
      </c>
    </row>
    <row r="96">
      <c r="A96" s="31" t="n"/>
      <c r="B96" s="32" t="n"/>
      <c r="C96" s="32" t="n"/>
      <c r="D96" s="32" t="n"/>
      <c r="E96" s="32" t="n"/>
      <c r="F96" s="32" t="n"/>
      <c r="G96" s="32" t="n"/>
      <c r="H96" s="33" t="n"/>
      <c r="I96" s="33" t="n"/>
      <c r="J96" s="34" t="n"/>
      <c r="K96" s="34" t="n"/>
      <c r="L96" s="35" t="n"/>
      <c r="M96" s="35" t="n"/>
      <c r="N96" s="39">
        <f>IF(OR($A96="",$B96="",$F96="",$M96&lt;&gt;"Yes"),"",IF(Assumptions!$B$6="Labor Hours",IF($H96="","",MAX(0,$H96)),IF(Assumptions!$B$6="Equipment Hours",IF($I96="","",MAX(0,$I96)),IF(Assumptions!$B$6="Direct Cost",IF($J96="","",MAX(0,$J96)),IF(Assumptions!$B$6="Revenue",IF($K96="","",MAX(0,$K96)),IF(Assumptions!$B$6="Equal per Job",1,""))))))</f>
        <v/>
      </c>
      <c r="O96" s="40">
        <f>IF($N96="","",IFERROR((SUMIFS(Overhead!$G$7:$G$106,Overhead!$A$7:$A$106,"&gt;="&amp;Assumptions!$B$4,Overhead!$A$7:$A$106,"&lt;="&amp;Assumptions!$B$5,Overhead!$F$7:$F$106,"All Operations",Overhead!$H$7:$H$106,"Yes")*$N96/SUMIFS($N$7:$N$106,$A$7:$A$106,"&gt;="&amp;Assumptions!$B$4,$A$7:$A$106,"&lt;="&amp;Assumptions!$B$5,$M$7:$M$106,"Yes"))+(SUMIFS(Overhead!$G$7:$G$106,Overhead!$A$7:$A$106,"&gt;="&amp;Assumptions!$B$4,Overhead!$A$7:$A$106,"&lt;="&amp;Assumptions!$B$5,Overhead!$F$7:$F$106,$F96,Overhead!$H$7:$H$106,"Yes")*$N96/SUMIFS($N$7:$N$106,$A$7:$A$106,"&gt;="&amp;Assumptions!$B$4,$A$7:$A$106,"&lt;="&amp;Assumptions!$B$5,$F$7:$F$106,$F96,$M$7:$M$106,"Yes")),0))</f>
        <v/>
      </c>
      <c r="P96" s="40">
        <f>IF($A96="","",IF(OR($J96="",$O96=""),"",SUM($J96,$O96)))</f>
        <v/>
      </c>
      <c r="Q96" s="40">
        <f>IF($A96="","",IF(OR($K96="",$P96=""),"",$K96-$P96))</f>
        <v/>
      </c>
      <c r="R96" s="41">
        <f>IF($Q96="","",IFERROR($Q96/$K96,""))</f>
        <v/>
      </c>
    </row>
    <row r="97">
      <c r="A97" s="31" t="n"/>
      <c r="B97" s="32" t="n"/>
      <c r="C97" s="32" t="n"/>
      <c r="D97" s="32" t="n"/>
      <c r="E97" s="32" t="n"/>
      <c r="F97" s="32" t="n"/>
      <c r="G97" s="32" t="n"/>
      <c r="H97" s="33" t="n"/>
      <c r="I97" s="33" t="n"/>
      <c r="J97" s="34" t="n"/>
      <c r="K97" s="34" t="n"/>
      <c r="L97" s="35" t="n"/>
      <c r="M97" s="35" t="n"/>
      <c r="N97" s="36">
        <f>IF(OR($A97="",$B97="",$F97="",$M97&lt;&gt;"Yes"),"",IF(Assumptions!$B$6="Labor Hours",IF($H97="","",MAX(0,$H97)),IF(Assumptions!$B$6="Equipment Hours",IF($I97="","",MAX(0,$I97)),IF(Assumptions!$B$6="Direct Cost",IF($J97="","",MAX(0,$J97)),IF(Assumptions!$B$6="Revenue",IF($K97="","",MAX(0,$K97)),IF(Assumptions!$B$6="Equal per Job",1,""))))))</f>
        <v/>
      </c>
      <c r="O97" s="37">
        <f>IF($N97="","",IFERROR((SUMIFS(Overhead!$G$7:$G$106,Overhead!$A$7:$A$106,"&gt;="&amp;Assumptions!$B$4,Overhead!$A$7:$A$106,"&lt;="&amp;Assumptions!$B$5,Overhead!$F$7:$F$106,"All Operations",Overhead!$H$7:$H$106,"Yes")*$N97/SUMIFS($N$7:$N$106,$A$7:$A$106,"&gt;="&amp;Assumptions!$B$4,$A$7:$A$106,"&lt;="&amp;Assumptions!$B$5,$M$7:$M$106,"Yes"))+(SUMIFS(Overhead!$G$7:$G$106,Overhead!$A$7:$A$106,"&gt;="&amp;Assumptions!$B$4,Overhead!$A$7:$A$106,"&lt;="&amp;Assumptions!$B$5,Overhead!$F$7:$F$106,$F97,Overhead!$H$7:$H$106,"Yes")*$N97/SUMIFS($N$7:$N$106,$A$7:$A$106,"&gt;="&amp;Assumptions!$B$4,$A$7:$A$106,"&lt;="&amp;Assumptions!$B$5,$F$7:$F$106,$F97,$M$7:$M$106,"Yes")),0))</f>
        <v/>
      </c>
      <c r="P97" s="37">
        <f>IF($A97="","",IF(OR($J97="",$O97=""),"",SUM($J97,$O97)))</f>
        <v/>
      </c>
      <c r="Q97" s="37">
        <f>IF($A97="","",IF(OR($K97="",$P97=""),"",$K97-$P97))</f>
        <v/>
      </c>
      <c r="R97" s="38">
        <f>IF($Q97="","",IFERROR($Q97/$K97,""))</f>
        <v/>
      </c>
    </row>
    <row r="98">
      <c r="A98" s="31" t="n"/>
      <c r="B98" s="32" t="n"/>
      <c r="C98" s="32" t="n"/>
      <c r="D98" s="32" t="n"/>
      <c r="E98" s="32" t="n"/>
      <c r="F98" s="32" t="n"/>
      <c r="G98" s="32" t="n"/>
      <c r="H98" s="33" t="n"/>
      <c r="I98" s="33" t="n"/>
      <c r="J98" s="34" t="n"/>
      <c r="K98" s="34" t="n"/>
      <c r="L98" s="35" t="n"/>
      <c r="M98" s="35" t="n"/>
      <c r="N98" s="39">
        <f>IF(OR($A98="",$B98="",$F98="",$M98&lt;&gt;"Yes"),"",IF(Assumptions!$B$6="Labor Hours",IF($H98="","",MAX(0,$H98)),IF(Assumptions!$B$6="Equipment Hours",IF($I98="","",MAX(0,$I98)),IF(Assumptions!$B$6="Direct Cost",IF($J98="","",MAX(0,$J98)),IF(Assumptions!$B$6="Revenue",IF($K98="","",MAX(0,$K98)),IF(Assumptions!$B$6="Equal per Job",1,""))))))</f>
        <v/>
      </c>
      <c r="O98" s="40">
        <f>IF($N98="","",IFERROR((SUMIFS(Overhead!$G$7:$G$106,Overhead!$A$7:$A$106,"&gt;="&amp;Assumptions!$B$4,Overhead!$A$7:$A$106,"&lt;="&amp;Assumptions!$B$5,Overhead!$F$7:$F$106,"All Operations",Overhead!$H$7:$H$106,"Yes")*$N98/SUMIFS($N$7:$N$106,$A$7:$A$106,"&gt;="&amp;Assumptions!$B$4,$A$7:$A$106,"&lt;="&amp;Assumptions!$B$5,$M$7:$M$106,"Yes"))+(SUMIFS(Overhead!$G$7:$G$106,Overhead!$A$7:$A$106,"&gt;="&amp;Assumptions!$B$4,Overhead!$A$7:$A$106,"&lt;="&amp;Assumptions!$B$5,Overhead!$F$7:$F$106,$F98,Overhead!$H$7:$H$106,"Yes")*$N98/SUMIFS($N$7:$N$106,$A$7:$A$106,"&gt;="&amp;Assumptions!$B$4,$A$7:$A$106,"&lt;="&amp;Assumptions!$B$5,$F$7:$F$106,$F98,$M$7:$M$106,"Yes")),0))</f>
        <v/>
      </c>
      <c r="P98" s="40">
        <f>IF($A98="","",IF(OR($J98="",$O98=""),"",SUM($J98,$O98)))</f>
        <v/>
      </c>
      <c r="Q98" s="40">
        <f>IF($A98="","",IF(OR($K98="",$P98=""),"",$K98-$P98))</f>
        <v/>
      </c>
      <c r="R98" s="41">
        <f>IF($Q98="","",IFERROR($Q98/$K98,""))</f>
        <v/>
      </c>
    </row>
    <row r="99">
      <c r="A99" s="31" t="n"/>
      <c r="B99" s="32" t="n"/>
      <c r="C99" s="32" t="n"/>
      <c r="D99" s="32" t="n"/>
      <c r="E99" s="32" t="n"/>
      <c r="F99" s="32" t="n"/>
      <c r="G99" s="32" t="n"/>
      <c r="H99" s="33" t="n"/>
      <c r="I99" s="33" t="n"/>
      <c r="J99" s="34" t="n"/>
      <c r="K99" s="34" t="n"/>
      <c r="L99" s="35" t="n"/>
      <c r="M99" s="35" t="n"/>
      <c r="N99" s="36">
        <f>IF(OR($A99="",$B99="",$F99="",$M99&lt;&gt;"Yes"),"",IF(Assumptions!$B$6="Labor Hours",IF($H99="","",MAX(0,$H99)),IF(Assumptions!$B$6="Equipment Hours",IF($I99="","",MAX(0,$I99)),IF(Assumptions!$B$6="Direct Cost",IF($J99="","",MAX(0,$J99)),IF(Assumptions!$B$6="Revenue",IF($K99="","",MAX(0,$K99)),IF(Assumptions!$B$6="Equal per Job",1,""))))))</f>
        <v/>
      </c>
      <c r="O99" s="37">
        <f>IF($N99="","",IFERROR((SUMIFS(Overhead!$G$7:$G$106,Overhead!$A$7:$A$106,"&gt;="&amp;Assumptions!$B$4,Overhead!$A$7:$A$106,"&lt;="&amp;Assumptions!$B$5,Overhead!$F$7:$F$106,"All Operations",Overhead!$H$7:$H$106,"Yes")*$N99/SUMIFS($N$7:$N$106,$A$7:$A$106,"&gt;="&amp;Assumptions!$B$4,$A$7:$A$106,"&lt;="&amp;Assumptions!$B$5,$M$7:$M$106,"Yes"))+(SUMIFS(Overhead!$G$7:$G$106,Overhead!$A$7:$A$106,"&gt;="&amp;Assumptions!$B$4,Overhead!$A$7:$A$106,"&lt;="&amp;Assumptions!$B$5,Overhead!$F$7:$F$106,$F99,Overhead!$H$7:$H$106,"Yes")*$N99/SUMIFS($N$7:$N$106,$A$7:$A$106,"&gt;="&amp;Assumptions!$B$4,$A$7:$A$106,"&lt;="&amp;Assumptions!$B$5,$F$7:$F$106,$F99,$M$7:$M$106,"Yes")),0))</f>
        <v/>
      </c>
      <c r="P99" s="37">
        <f>IF($A99="","",IF(OR($J99="",$O99=""),"",SUM($J99,$O99)))</f>
        <v/>
      </c>
      <c r="Q99" s="37">
        <f>IF($A99="","",IF(OR($K99="",$P99=""),"",$K99-$P99))</f>
        <v/>
      </c>
      <c r="R99" s="38">
        <f>IF($Q99="","",IFERROR($Q99/$K99,""))</f>
        <v/>
      </c>
    </row>
    <row r="100">
      <c r="A100" s="31" t="n"/>
      <c r="B100" s="32" t="n"/>
      <c r="C100" s="32" t="n"/>
      <c r="D100" s="32" t="n"/>
      <c r="E100" s="32" t="n"/>
      <c r="F100" s="32" t="n"/>
      <c r="G100" s="32" t="n"/>
      <c r="H100" s="33" t="n"/>
      <c r="I100" s="33" t="n"/>
      <c r="J100" s="34" t="n"/>
      <c r="K100" s="34" t="n"/>
      <c r="L100" s="35" t="n"/>
      <c r="M100" s="35" t="n"/>
      <c r="N100" s="39">
        <f>IF(OR($A100="",$B100="",$F100="",$M100&lt;&gt;"Yes"),"",IF(Assumptions!$B$6="Labor Hours",IF($H100="","",MAX(0,$H100)),IF(Assumptions!$B$6="Equipment Hours",IF($I100="","",MAX(0,$I100)),IF(Assumptions!$B$6="Direct Cost",IF($J100="","",MAX(0,$J100)),IF(Assumptions!$B$6="Revenue",IF($K100="","",MAX(0,$K100)),IF(Assumptions!$B$6="Equal per Job",1,""))))))</f>
        <v/>
      </c>
      <c r="O100" s="40">
        <f>IF($N100="","",IFERROR((SUMIFS(Overhead!$G$7:$G$106,Overhead!$A$7:$A$106,"&gt;="&amp;Assumptions!$B$4,Overhead!$A$7:$A$106,"&lt;="&amp;Assumptions!$B$5,Overhead!$F$7:$F$106,"All Operations",Overhead!$H$7:$H$106,"Yes")*$N100/SUMIFS($N$7:$N$106,$A$7:$A$106,"&gt;="&amp;Assumptions!$B$4,$A$7:$A$106,"&lt;="&amp;Assumptions!$B$5,$M$7:$M$106,"Yes"))+(SUMIFS(Overhead!$G$7:$G$106,Overhead!$A$7:$A$106,"&gt;="&amp;Assumptions!$B$4,Overhead!$A$7:$A$106,"&lt;="&amp;Assumptions!$B$5,Overhead!$F$7:$F$106,$F100,Overhead!$H$7:$H$106,"Yes")*$N100/SUMIFS($N$7:$N$106,$A$7:$A$106,"&gt;="&amp;Assumptions!$B$4,$A$7:$A$106,"&lt;="&amp;Assumptions!$B$5,$F$7:$F$106,$F100,$M$7:$M$106,"Yes")),0))</f>
        <v/>
      </c>
      <c r="P100" s="40">
        <f>IF($A100="","",IF(OR($J100="",$O100=""),"",SUM($J100,$O100)))</f>
        <v/>
      </c>
      <c r="Q100" s="40">
        <f>IF($A100="","",IF(OR($K100="",$P100=""),"",$K100-$P100))</f>
        <v/>
      </c>
      <c r="R100" s="41">
        <f>IF($Q100="","",IFERROR($Q100/$K100,""))</f>
        <v/>
      </c>
    </row>
    <row r="101">
      <c r="A101" s="31" t="n"/>
      <c r="B101" s="32" t="n"/>
      <c r="C101" s="32" t="n"/>
      <c r="D101" s="32" t="n"/>
      <c r="E101" s="32" t="n"/>
      <c r="F101" s="32" t="n"/>
      <c r="G101" s="32" t="n"/>
      <c r="H101" s="33" t="n"/>
      <c r="I101" s="33" t="n"/>
      <c r="J101" s="34" t="n"/>
      <c r="K101" s="34" t="n"/>
      <c r="L101" s="35" t="n"/>
      <c r="M101" s="35" t="n"/>
      <c r="N101" s="36">
        <f>IF(OR($A101="",$B101="",$F101="",$M101&lt;&gt;"Yes"),"",IF(Assumptions!$B$6="Labor Hours",IF($H101="","",MAX(0,$H101)),IF(Assumptions!$B$6="Equipment Hours",IF($I101="","",MAX(0,$I101)),IF(Assumptions!$B$6="Direct Cost",IF($J101="","",MAX(0,$J101)),IF(Assumptions!$B$6="Revenue",IF($K101="","",MAX(0,$K101)),IF(Assumptions!$B$6="Equal per Job",1,""))))))</f>
        <v/>
      </c>
      <c r="O101" s="37">
        <f>IF($N101="","",IFERROR((SUMIFS(Overhead!$G$7:$G$106,Overhead!$A$7:$A$106,"&gt;="&amp;Assumptions!$B$4,Overhead!$A$7:$A$106,"&lt;="&amp;Assumptions!$B$5,Overhead!$F$7:$F$106,"All Operations",Overhead!$H$7:$H$106,"Yes")*$N101/SUMIFS($N$7:$N$106,$A$7:$A$106,"&gt;="&amp;Assumptions!$B$4,$A$7:$A$106,"&lt;="&amp;Assumptions!$B$5,$M$7:$M$106,"Yes"))+(SUMIFS(Overhead!$G$7:$G$106,Overhead!$A$7:$A$106,"&gt;="&amp;Assumptions!$B$4,Overhead!$A$7:$A$106,"&lt;="&amp;Assumptions!$B$5,Overhead!$F$7:$F$106,$F101,Overhead!$H$7:$H$106,"Yes")*$N101/SUMIFS($N$7:$N$106,$A$7:$A$106,"&gt;="&amp;Assumptions!$B$4,$A$7:$A$106,"&lt;="&amp;Assumptions!$B$5,$F$7:$F$106,$F101,$M$7:$M$106,"Yes")),0))</f>
        <v/>
      </c>
      <c r="P101" s="37">
        <f>IF($A101="","",IF(OR($J101="",$O101=""),"",SUM($J101,$O101)))</f>
        <v/>
      </c>
      <c r="Q101" s="37">
        <f>IF($A101="","",IF(OR($K101="",$P101=""),"",$K101-$P101))</f>
        <v/>
      </c>
      <c r="R101" s="38">
        <f>IF($Q101="","",IFERROR($Q101/$K101,""))</f>
        <v/>
      </c>
    </row>
    <row r="102">
      <c r="A102" s="31" t="n"/>
      <c r="B102" s="32" t="n"/>
      <c r="C102" s="32" t="n"/>
      <c r="D102" s="32" t="n"/>
      <c r="E102" s="32" t="n"/>
      <c r="F102" s="32" t="n"/>
      <c r="G102" s="32" t="n"/>
      <c r="H102" s="33" t="n"/>
      <c r="I102" s="33" t="n"/>
      <c r="J102" s="34" t="n"/>
      <c r="K102" s="34" t="n"/>
      <c r="L102" s="35" t="n"/>
      <c r="M102" s="35" t="n"/>
      <c r="N102" s="39">
        <f>IF(OR($A102="",$B102="",$F102="",$M102&lt;&gt;"Yes"),"",IF(Assumptions!$B$6="Labor Hours",IF($H102="","",MAX(0,$H102)),IF(Assumptions!$B$6="Equipment Hours",IF($I102="","",MAX(0,$I102)),IF(Assumptions!$B$6="Direct Cost",IF($J102="","",MAX(0,$J102)),IF(Assumptions!$B$6="Revenue",IF($K102="","",MAX(0,$K102)),IF(Assumptions!$B$6="Equal per Job",1,""))))))</f>
        <v/>
      </c>
      <c r="O102" s="40">
        <f>IF($N102="","",IFERROR((SUMIFS(Overhead!$G$7:$G$106,Overhead!$A$7:$A$106,"&gt;="&amp;Assumptions!$B$4,Overhead!$A$7:$A$106,"&lt;="&amp;Assumptions!$B$5,Overhead!$F$7:$F$106,"All Operations",Overhead!$H$7:$H$106,"Yes")*$N102/SUMIFS($N$7:$N$106,$A$7:$A$106,"&gt;="&amp;Assumptions!$B$4,$A$7:$A$106,"&lt;="&amp;Assumptions!$B$5,$M$7:$M$106,"Yes"))+(SUMIFS(Overhead!$G$7:$G$106,Overhead!$A$7:$A$106,"&gt;="&amp;Assumptions!$B$4,Overhead!$A$7:$A$106,"&lt;="&amp;Assumptions!$B$5,Overhead!$F$7:$F$106,$F102,Overhead!$H$7:$H$106,"Yes")*$N102/SUMIFS($N$7:$N$106,$A$7:$A$106,"&gt;="&amp;Assumptions!$B$4,$A$7:$A$106,"&lt;="&amp;Assumptions!$B$5,$F$7:$F$106,$F102,$M$7:$M$106,"Yes")),0))</f>
        <v/>
      </c>
      <c r="P102" s="40">
        <f>IF($A102="","",IF(OR($J102="",$O102=""),"",SUM($J102,$O102)))</f>
        <v/>
      </c>
      <c r="Q102" s="40">
        <f>IF($A102="","",IF(OR($K102="",$P102=""),"",$K102-$P102))</f>
        <v/>
      </c>
      <c r="R102" s="41">
        <f>IF($Q102="","",IFERROR($Q102/$K102,""))</f>
        <v/>
      </c>
    </row>
    <row r="103">
      <c r="A103" s="31" t="n"/>
      <c r="B103" s="32" t="n"/>
      <c r="C103" s="32" t="n"/>
      <c r="D103" s="32" t="n"/>
      <c r="E103" s="32" t="n"/>
      <c r="F103" s="32" t="n"/>
      <c r="G103" s="32" t="n"/>
      <c r="H103" s="33" t="n"/>
      <c r="I103" s="33" t="n"/>
      <c r="J103" s="34" t="n"/>
      <c r="K103" s="34" t="n"/>
      <c r="L103" s="35" t="n"/>
      <c r="M103" s="35" t="n"/>
      <c r="N103" s="36">
        <f>IF(OR($A103="",$B103="",$F103="",$M103&lt;&gt;"Yes"),"",IF(Assumptions!$B$6="Labor Hours",IF($H103="","",MAX(0,$H103)),IF(Assumptions!$B$6="Equipment Hours",IF($I103="","",MAX(0,$I103)),IF(Assumptions!$B$6="Direct Cost",IF($J103="","",MAX(0,$J103)),IF(Assumptions!$B$6="Revenue",IF($K103="","",MAX(0,$K103)),IF(Assumptions!$B$6="Equal per Job",1,""))))))</f>
        <v/>
      </c>
      <c r="O103" s="37">
        <f>IF($N103="","",IFERROR((SUMIFS(Overhead!$G$7:$G$106,Overhead!$A$7:$A$106,"&gt;="&amp;Assumptions!$B$4,Overhead!$A$7:$A$106,"&lt;="&amp;Assumptions!$B$5,Overhead!$F$7:$F$106,"All Operations",Overhead!$H$7:$H$106,"Yes")*$N103/SUMIFS($N$7:$N$106,$A$7:$A$106,"&gt;="&amp;Assumptions!$B$4,$A$7:$A$106,"&lt;="&amp;Assumptions!$B$5,$M$7:$M$106,"Yes"))+(SUMIFS(Overhead!$G$7:$G$106,Overhead!$A$7:$A$106,"&gt;="&amp;Assumptions!$B$4,Overhead!$A$7:$A$106,"&lt;="&amp;Assumptions!$B$5,Overhead!$F$7:$F$106,$F103,Overhead!$H$7:$H$106,"Yes")*$N103/SUMIFS($N$7:$N$106,$A$7:$A$106,"&gt;="&amp;Assumptions!$B$4,$A$7:$A$106,"&lt;="&amp;Assumptions!$B$5,$F$7:$F$106,$F103,$M$7:$M$106,"Yes")),0))</f>
        <v/>
      </c>
      <c r="P103" s="37">
        <f>IF($A103="","",IF(OR($J103="",$O103=""),"",SUM($J103,$O103)))</f>
        <v/>
      </c>
      <c r="Q103" s="37">
        <f>IF($A103="","",IF(OR($K103="",$P103=""),"",$K103-$P103))</f>
        <v/>
      </c>
      <c r="R103" s="38">
        <f>IF($Q103="","",IFERROR($Q103/$K103,""))</f>
        <v/>
      </c>
    </row>
    <row r="104">
      <c r="A104" s="31" t="n"/>
      <c r="B104" s="32" t="n"/>
      <c r="C104" s="32" t="n"/>
      <c r="D104" s="32" t="n"/>
      <c r="E104" s="32" t="n"/>
      <c r="F104" s="32" t="n"/>
      <c r="G104" s="32" t="n"/>
      <c r="H104" s="33" t="n"/>
      <c r="I104" s="33" t="n"/>
      <c r="J104" s="34" t="n"/>
      <c r="K104" s="34" t="n"/>
      <c r="L104" s="35" t="n"/>
      <c r="M104" s="35" t="n"/>
      <c r="N104" s="39">
        <f>IF(OR($A104="",$B104="",$F104="",$M104&lt;&gt;"Yes"),"",IF(Assumptions!$B$6="Labor Hours",IF($H104="","",MAX(0,$H104)),IF(Assumptions!$B$6="Equipment Hours",IF($I104="","",MAX(0,$I104)),IF(Assumptions!$B$6="Direct Cost",IF($J104="","",MAX(0,$J104)),IF(Assumptions!$B$6="Revenue",IF($K104="","",MAX(0,$K104)),IF(Assumptions!$B$6="Equal per Job",1,""))))))</f>
        <v/>
      </c>
      <c r="O104" s="40">
        <f>IF($N104="","",IFERROR((SUMIFS(Overhead!$G$7:$G$106,Overhead!$A$7:$A$106,"&gt;="&amp;Assumptions!$B$4,Overhead!$A$7:$A$106,"&lt;="&amp;Assumptions!$B$5,Overhead!$F$7:$F$106,"All Operations",Overhead!$H$7:$H$106,"Yes")*$N104/SUMIFS($N$7:$N$106,$A$7:$A$106,"&gt;="&amp;Assumptions!$B$4,$A$7:$A$106,"&lt;="&amp;Assumptions!$B$5,$M$7:$M$106,"Yes"))+(SUMIFS(Overhead!$G$7:$G$106,Overhead!$A$7:$A$106,"&gt;="&amp;Assumptions!$B$4,Overhead!$A$7:$A$106,"&lt;="&amp;Assumptions!$B$5,Overhead!$F$7:$F$106,$F104,Overhead!$H$7:$H$106,"Yes")*$N104/SUMIFS($N$7:$N$106,$A$7:$A$106,"&gt;="&amp;Assumptions!$B$4,$A$7:$A$106,"&lt;="&amp;Assumptions!$B$5,$F$7:$F$106,$F104,$M$7:$M$106,"Yes")),0))</f>
        <v/>
      </c>
      <c r="P104" s="40">
        <f>IF($A104="","",IF(OR($J104="",$O104=""),"",SUM($J104,$O104)))</f>
        <v/>
      </c>
      <c r="Q104" s="40">
        <f>IF($A104="","",IF(OR($K104="",$P104=""),"",$K104-$P104))</f>
        <v/>
      </c>
      <c r="R104" s="41">
        <f>IF($Q104="","",IFERROR($Q104/$K104,""))</f>
        <v/>
      </c>
    </row>
    <row r="105">
      <c r="A105" s="31" t="n"/>
      <c r="B105" s="32" t="n"/>
      <c r="C105" s="32" t="n"/>
      <c r="D105" s="32" t="n"/>
      <c r="E105" s="32" t="n"/>
      <c r="F105" s="32" t="n"/>
      <c r="G105" s="32" t="n"/>
      <c r="H105" s="33" t="n"/>
      <c r="I105" s="33" t="n"/>
      <c r="J105" s="34" t="n"/>
      <c r="K105" s="34" t="n"/>
      <c r="L105" s="35" t="n"/>
      <c r="M105" s="35" t="n"/>
      <c r="N105" s="36">
        <f>IF(OR($A105="",$B105="",$F105="",$M105&lt;&gt;"Yes"),"",IF(Assumptions!$B$6="Labor Hours",IF($H105="","",MAX(0,$H105)),IF(Assumptions!$B$6="Equipment Hours",IF($I105="","",MAX(0,$I105)),IF(Assumptions!$B$6="Direct Cost",IF($J105="","",MAX(0,$J105)),IF(Assumptions!$B$6="Revenue",IF($K105="","",MAX(0,$K105)),IF(Assumptions!$B$6="Equal per Job",1,""))))))</f>
        <v/>
      </c>
      <c r="O105" s="37">
        <f>IF($N105="","",IFERROR((SUMIFS(Overhead!$G$7:$G$106,Overhead!$A$7:$A$106,"&gt;="&amp;Assumptions!$B$4,Overhead!$A$7:$A$106,"&lt;="&amp;Assumptions!$B$5,Overhead!$F$7:$F$106,"All Operations",Overhead!$H$7:$H$106,"Yes")*$N105/SUMIFS($N$7:$N$106,$A$7:$A$106,"&gt;="&amp;Assumptions!$B$4,$A$7:$A$106,"&lt;="&amp;Assumptions!$B$5,$M$7:$M$106,"Yes"))+(SUMIFS(Overhead!$G$7:$G$106,Overhead!$A$7:$A$106,"&gt;="&amp;Assumptions!$B$4,Overhead!$A$7:$A$106,"&lt;="&amp;Assumptions!$B$5,Overhead!$F$7:$F$106,$F105,Overhead!$H$7:$H$106,"Yes")*$N105/SUMIFS($N$7:$N$106,$A$7:$A$106,"&gt;="&amp;Assumptions!$B$4,$A$7:$A$106,"&lt;="&amp;Assumptions!$B$5,$F$7:$F$106,$F105,$M$7:$M$106,"Yes")),0))</f>
        <v/>
      </c>
      <c r="P105" s="37">
        <f>IF($A105="","",IF(OR($J105="",$O105=""),"",SUM($J105,$O105)))</f>
        <v/>
      </c>
      <c r="Q105" s="37">
        <f>IF($A105="","",IF(OR($K105="",$P105=""),"",$K105-$P105))</f>
        <v/>
      </c>
      <c r="R105" s="38">
        <f>IF($Q105="","",IFERROR($Q105/$K105,""))</f>
        <v/>
      </c>
    </row>
    <row r="106">
      <c r="A106" s="31" t="n"/>
      <c r="B106" s="32" t="n"/>
      <c r="C106" s="32" t="n"/>
      <c r="D106" s="32" t="n"/>
      <c r="E106" s="32" t="n"/>
      <c r="F106" s="32" t="n"/>
      <c r="G106" s="32" t="n"/>
      <c r="H106" s="33" t="n"/>
      <c r="I106" s="33" t="n"/>
      <c r="J106" s="34" t="n"/>
      <c r="K106" s="34" t="n"/>
      <c r="L106" s="35" t="n"/>
      <c r="M106" s="35" t="n"/>
      <c r="N106" s="39">
        <f>IF(OR($A106="",$B106="",$F106="",$M106&lt;&gt;"Yes"),"",IF(Assumptions!$B$6="Labor Hours",IF($H106="","",MAX(0,$H106)),IF(Assumptions!$B$6="Equipment Hours",IF($I106="","",MAX(0,$I106)),IF(Assumptions!$B$6="Direct Cost",IF($J106="","",MAX(0,$J106)),IF(Assumptions!$B$6="Revenue",IF($K106="","",MAX(0,$K106)),IF(Assumptions!$B$6="Equal per Job",1,""))))))</f>
        <v/>
      </c>
      <c r="O106" s="40">
        <f>IF($N106="","",IFERROR((SUMIFS(Overhead!$G$7:$G$106,Overhead!$A$7:$A$106,"&gt;="&amp;Assumptions!$B$4,Overhead!$A$7:$A$106,"&lt;="&amp;Assumptions!$B$5,Overhead!$F$7:$F$106,"All Operations",Overhead!$H$7:$H$106,"Yes")*$N106/SUMIFS($N$7:$N$106,$A$7:$A$106,"&gt;="&amp;Assumptions!$B$4,$A$7:$A$106,"&lt;="&amp;Assumptions!$B$5,$M$7:$M$106,"Yes"))+(SUMIFS(Overhead!$G$7:$G$106,Overhead!$A$7:$A$106,"&gt;="&amp;Assumptions!$B$4,Overhead!$A$7:$A$106,"&lt;="&amp;Assumptions!$B$5,Overhead!$F$7:$F$106,$F106,Overhead!$H$7:$H$106,"Yes")*$N106/SUMIFS($N$7:$N$106,$A$7:$A$106,"&gt;="&amp;Assumptions!$B$4,$A$7:$A$106,"&lt;="&amp;Assumptions!$B$5,$F$7:$F$106,$F106,$M$7:$M$106,"Yes")),0))</f>
        <v/>
      </c>
      <c r="P106" s="40">
        <f>IF($A106="","",IF(OR($J106="",$O106=""),"",SUM($J106,$O106)))</f>
        <v/>
      </c>
      <c r="Q106" s="40">
        <f>IF($A106="","",IF(OR($K106="",$P106=""),"",$K106-$P106))</f>
        <v/>
      </c>
      <c r="R106" s="41">
        <f>IF($Q106="","",IFERROR($Q106/$K106,""))</f>
        <v/>
      </c>
    </row>
  </sheetData>
  <autoFilter ref="A6:R106"/>
  <mergeCells count="2">
    <mergeCell ref="A2:R2"/>
    <mergeCell ref="A1:R1"/>
  </mergeCells>
  <conditionalFormatting sqref="B7:B106">
    <cfRule type="expression" priority="1" dxfId="2">
      <formula>AND($B7&lt;&gt;"",COUNTIF($B$7:$B$106,$B7)&gt;1)</formula>
    </cfRule>
  </conditionalFormatting>
  <conditionalFormatting sqref="A7:R106">
    <cfRule type="expression" priority="2" dxfId="2">
      <formula>AND($M7="Yes",$N7="")</formula>
    </cfRule>
  </conditionalFormatting>
  <conditionalFormatting sqref="Q7:R106">
    <cfRule type="expression" priority="3" dxfId="2">
      <formula>AND($Q7&lt;&gt;"",$Q7&lt;0)</formula>
    </cfRule>
  </conditionalFormatting>
  <dataValidations count="9">
    <dataValidation sqref="A7:A106" showDropDown="0" showInputMessage="1" showErrorMessage="1" allowBlank="0" errorTitle="Check job date" error="Enter a date within the allowed operating horizon." promptTitle="Job date" prompt="Enter the date of the job activity." type="date" operator="between">
      <formula1>DATE(2024,1,1)</formula1>
      <formula2>DATE(2028,12,31)</formula2>
    </dataValidation>
    <dataValidation sqref="B7:B106" showDropDown="0" showInputMessage="0" showErrorMessage="1" allowBlank="0" errorTitle="Duplicate Job ID" error="This Job ID is already present. Review the entry." type="custom">
      <formula1>=OR(B7="",COUNTIF($B$7:$B$106,B7)=1)</formula1>
    </dataValidation>
    <dataValidation sqref="E7:E106" showDropDown="0" showInputMessage="0" showErrorMessage="1" allowBlank="0" error="Select a service from the list." type="list">
      <formula1>"Routine Mowing,Seasonal Cleanup,Shrub Pruning,Mulch Installation,Bed Renovation,Landscape Installation,Sod Installation"</formula1>
    </dataValidation>
    <dataValidation sqref="F7:F106" showDropDown="0" showInputMessage="0" showErrorMessage="1" allowBlank="0" error="Select an allocation pool from the list." type="list">
      <formula1>"Maintenance,Enhancements,Installation"</formula1>
    </dataValidation>
    <dataValidation sqref="G7:G106" showDropDown="0" showInputMessage="0" showErrorMessage="1" allowBlank="0" error="Select a crew from the list." type="list">
      <formula1>"Fictional Cedar Crew,Fictional Stone Crew,Fictional Bluebird Crew"</formula1>
    </dataValidation>
    <dataValidation sqref="H7:I106" showDropDown="0" showInputMessage="0" showErrorMessage="1" allowBlank="0" error="Enter hours from 0 through 1,000." type="decimal" operator="between">
      <formula1>0</formula1>
      <formula2>1000</formula2>
    </dataValidation>
    <dataValidation sqref="J7:K106" showDropDown="0" showInputMessage="0" showErrorMessage="1" allowBlank="0" error="Enter a nonnegative dollar amount." type="decimal" operator="between">
      <formula1>0</formula1>
      <formula2>10000000</formula2>
    </dataValidation>
    <dataValidation sqref="L7:L106" showDropDown="0" showInputMessage="0" showErrorMessage="1" allowBlank="0" error="Select a job status from the list." type="list">
      <formula1>"Completed,In Progress,Scheduled,On Hold,Canceled"</formula1>
    </dataValidation>
    <dataValidation sqref="M7:M106" showDropDown="0" showInputMessage="0" showErrorMessage="1" allowBlank="0" error="Select Yes or No.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30" customWidth="1" min="3" max="3"/>
    <col width="32" customWidth="1" min="4" max="4"/>
    <col width="20" customWidth="1" min="5" max="5"/>
    <col width="19" customWidth="1" min="6" max="6"/>
    <col width="14" customWidth="1" min="7" max="7"/>
    <col width="18" customWidth="1" min="8" max="8"/>
  </cols>
  <sheetData>
    <row r="1" ht="27" customHeight="1">
      <c r="A1" s="1" t="inlineStr">
        <is>
          <t>Fictional Greenline Landscape Co. — Shared Overhead Records</t>
        </is>
      </c>
      <c r="B1" s="49" t="n"/>
      <c r="C1" s="49" t="n"/>
      <c r="D1" s="49" t="n"/>
      <c r="E1" s="49" t="n"/>
      <c r="F1" s="49" t="n"/>
      <c r="G1" s="49" t="n"/>
      <c r="H1" s="50" t="n"/>
    </row>
    <row r="2">
      <c r="A2" s="2" t="inlineStr">
        <is>
          <t>Record shared expenses and assign each one to all operations or a specific operating pool. Yellow cells are editable.</t>
        </is>
      </c>
    </row>
    <row r="3"/>
    <row r="4"/>
    <row r="5"/>
    <row r="6" ht="31" customHeight="1">
      <c r="A6" s="30" t="inlineStr">
        <is>
          <t>Expense Date</t>
        </is>
      </c>
      <c r="B6" s="30" t="inlineStr">
        <is>
          <t>Expense ID</t>
        </is>
      </c>
      <c r="C6" s="30" t="inlineStr">
        <is>
          <t>Fictional Vendor</t>
        </is>
      </c>
      <c r="D6" s="30" t="inlineStr">
        <is>
          <t>Description</t>
        </is>
      </c>
      <c r="E6" s="30" t="inlineStr">
        <is>
          <t>Expense Category</t>
        </is>
      </c>
      <c r="F6" s="30" t="inlineStr">
        <is>
          <t>Allocation Pool</t>
        </is>
      </c>
      <c r="G6" s="30" t="inlineStr">
        <is>
          <t>Amount</t>
        </is>
      </c>
      <c r="H6" s="30" t="inlineStr">
        <is>
          <t>Include in Allocation</t>
        </is>
      </c>
    </row>
    <row r="7">
      <c r="A7" s="31" t="n">
        <v>46235</v>
      </c>
      <c r="B7" s="32" t="inlineStr">
        <is>
          <t>FICT-OH-2608-001</t>
        </is>
      </c>
      <c r="C7" s="32" t="inlineStr">
        <is>
          <t>Fictional North Star Office Co.</t>
        </is>
      </c>
      <c r="D7" s="32" t="inlineStr">
        <is>
          <t>Office and bookkeeping support</t>
        </is>
      </c>
      <c r="E7" s="32" t="inlineStr">
        <is>
          <t>Administration</t>
        </is>
      </c>
      <c r="F7" s="32" t="inlineStr">
        <is>
          <t>All Operations</t>
        </is>
      </c>
      <c r="G7" s="42" t="n">
        <v>1200</v>
      </c>
      <c r="H7" s="35" t="inlineStr">
        <is>
          <t>Yes</t>
        </is>
      </c>
    </row>
    <row r="8">
      <c r="A8" s="31" t="n">
        <v>46237</v>
      </c>
      <c r="B8" s="32" t="inlineStr">
        <is>
          <t>FICT-OH-2608-002</t>
        </is>
      </c>
      <c r="C8" s="32" t="inlineStr">
        <is>
          <t>Fictional Harbor Shield Agency</t>
        </is>
      </c>
      <c r="D8" s="32" t="inlineStr">
        <is>
          <t>General business insurance allocation</t>
        </is>
      </c>
      <c r="E8" s="32" t="inlineStr">
        <is>
          <t>Insurance</t>
        </is>
      </c>
      <c r="F8" s="32" t="inlineStr">
        <is>
          <t>All Operations</t>
        </is>
      </c>
      <c r="G8" s="42" t="n">
        <v>850</v>
      </c>
      <c r="H8" s="35" t="inlineStr">
        <is>
          <t>Yes</t>
        </is>
      </c>
    </row>
    <row r="9">
      <c r="A9" s="31" t="n">
        <v>46239</v>
      </c>
      <c r="B9" s="32" t="inlineStr">
        <is>
          <t>FICT-OH-2608-003</t>
        </is>
      </c>
      <c r="C9" s="32" t="inlineStr">
        <is>
          <t>Fictional Copper Yard Properties</t>
        </is>
      </c>
      <c r="D9" s="32" t="inlineStr">
        <is>
          <t>Operations yard rent</t>
        </is>
      </c>
      <c r="E9" s="32" t="inlineStr">
        <is>
          <t>Yard Rent</t>
        </is>
      </c>
      <c r="F9" s="32" t="inlineStr">
        <is>
          <t>All Operations</t>
        </is>
      </c>
      <c r="G9" s="42" t="n">
        <v>950</v>
      </c>
      <c r="H9" s="35" t="inlineStr">
        <is>
          <t>Yes</t>
        </is>
      </c>
    </row>
    <row r="10">
      <c r="A10" s="31" t="n">
        <v>46241</v>
      </c>
      <c r="B10" s="32" t="inlineStr">
        <is>
          <t>FICT-OH-2608-004</t>
        </is>
      </c>
      <c r="C10" s="32" t="inlineStr">
        <is>
          <t>Fictional Pinecone Software Works</t>
        </is>
      </c>
      <c r="D10" s="32" t="inlineStr">
        <is>
          <t>Scheduling software expense</t>
        </is>
      </c>
      <c r="E10" s="32" t="inlineStr">
        <is>
          <t>Software</t>
        </is>
      </c>
      <c r="F10" s="32" t="inlineStr">
        <is>
          <t>All Operations</t>
        </is>
      </c>
      <c r="G10" s="42" t="n">
        <v>180</v>
      </c>
      <c r="H10" s="35" t="inlineStr">
        <is>
          <t>Yes</t>
        </is>
      </c>
    </row>
    <row r="11">
      <c r="A11" s="31" t="n">
        <v>46243</v>
      </c>
      <c r="B11" s="32" t="inlineStr">
        <is>
          <t>FICT-OH-2608-005</t>
        </is>
      </c>
      <c r="C11" s="32" t="inlineStr">
        <is>
          <t>Fictional Bright Flag Media</t>
        </is>
      </c>
      <c r="D11" s="32" t="inlineStr">
        <is>
          <t>Seasonal promotional expense</t>
        </is>
      </c>
      <c r="E11" s="32" t="inlineStr">
        <is>
          <t>Marketing</t>
        </is>
      </c>
      <c r="F11" s="32" t="inlineStr">
        <is>
          <t>All Operations</t>
        </is>
      </c>
      <c r="G11" s="42" t="n">
        <v>240</v>
      </c>
      <c r="H11" s="35" t="inlineStr">
        <is>
          <t>No</t>
        </is>
      </c>
    </row>
    <row r="12">
      <c r="A12" s="31" t="n">
        <v>46246</v>
      </c>
      <c r="B12" s="32" t="inlineStr">
        <is>
          <t>FICT-OH-2608-006</t>
        </is>
      </c>
      <c r="C12" s="32" t="inlineStr">
        <is>
          <t>Fictional Wrenchbird Repair Shop</t>
        </is>
      </c>
      <c r="D12" s="32" t="inlineStr">
        <is>
          <t>Mower and trimmer repairs</t>
        </is>
      </c>
      <c r="E12" s="32" t="inlineStr">
        <is>
          <t>Repairs</t>
        </is>
      </c>
      <c r="F12" s="32" t="inlineStr">
        <is>
          <t>Maintenance</t>
        </is>
      </c>
      <c r="G12" s="42" t="n">
        <v>420</v>
      </c>
      <c r="H12" s="35" t="inlineStr">
        <is>
          <t>Yes</t>
        </is>
      </c>
    </row>
    <row r="13">
      <c r="A13" s="31" t="n">
        <v>46249</v>
      </c>
      <c r="B13" s="32" t="inlineStr">
        <is>
          <t>FICT-OH-2608-007</t>
        </is>
      </c>
      <c r="C13" s="32" t="inlineStr">
        <is>
          <t>Fictional Mulch Moon Supply</t>
        </is>
      </c>
      <c r="D13" s="32" t="inlineStr">
        <is>
          <t>Shared enhancement tool wear</t>
        </is>
      </c>
      <c r="E13" s="32" t="inlineStr">
        <is>
          <t>Other</t>
        </is>
      </c>
      <c r="F13" s="32" t="inlineStr">
        <is>
          <t>Enhancements</t>
        </is>
      </c>
      <c r="G13" s="42" t="n">
        <v>300</v>
      </c>
      <c r="H13" s="35" t="inlineStr">
        <is>
          <t>Yes</t>
        </is>
      </c>
    </row>
    <row r="14">
      <c r="A14" s="31" t="n">
        <v>46252</v>
      </c>
      <c r="B14" s="32" t="inlineStr">
        <is>
          <t>FICT-OH-2608-008</t>
        </is>
      </c>
      <c r="C14" s="32" t="inlineStr">
        <is>
          <t>Fictional Iron Fern Rentals</t>
        </is>
      </c>
      <c r="D14" s="32" t="inlineStr">
        <is>
          <t>Installation equipment rental</t>
        </is>
      </c>
      <c r="E14" s="32" t="inlineStr">
        <is>
          <t>Other</t>
        </is>
      </c>
      <c r="F14" s="32" t="inlineStr">
        <is>
          <t>Installation</t>
        </is>
      </c>
      <c r="G14" s="42" t="n">
        <v>650</v>
      </c>
      <c r="H14" s="35" t="inlineStr">
        <is>
          <t>Yes</t>
        </is>
      </c>
    </row>
    <row r="15">
      <c r="A15" s="31" t="n">
        <v>46255</v>
      </c>
      <c r="B15" s="32" t="inlineStr">
        <is>
          <t>FICT-OH-2608-009</t>
        </is>
      </c>
      <c r="C15" s="32" t="inlineStr">
        <is>
          <t>Fictional Golden Pump Fuel Co.</t>
        </is>
      </c>
      <c r="D15" s="32" t="inlineStr">
        <is>
          <t>Fleet and equipment fuel</t>
        </is>
      </c>
      <c r="E15" s="32" t="inlineStr">
        <is>
          <t>Fuel</t>
        </is>
      </c>
      <c r="F15" s="32" t="inlineStr">
        <is>
          <t>All Operations</t>
        </is>
      </c>
      <c r="G15" s="42" t="n">
        <v>560</v>
      </c>
      <c r="H15" s="35" t="inlineStr">
        <is>
          <t>Yes</t>
        </is>
      </c>
    </row>
    <row r="16">
      <c r="A16" s="31" t="n">
        <v>46259</v>
      </c>
      <c r="B16" s="32" t="inlineStr">
        <is>
          <t>FICT-OH-2608-010</t>
        </is>
      </c>
      <c r="C16" s="32" t="inlineStr">
        <is>
          <t>Fictional Meadow Key Services</t>
        </is>
      </c>
      <c r="D16" s="32" t="inlineStr">
        <is>
          <t>Small shared operating supplies</t>
        </is>
      </c>
      <c r="E16" s="32" t="inlineStr">
        <is>
          <t>Other</t>
        </is>
      </c>
      <c r="F16" s="32" t="inlineStr">
        <is>
          <t>All Operations</t>
        </is>
      </c>
      <c r="G16" s="42" t="n">
        <v>125</v>
      </c>
      <c r="H16" s="35" t="inlineStr">
        <is>
          <t>Yes</t>
        </is>
      </c>
    </row>
    <row r="17">
      <c r="A17" s="31" t="n"/>
      <c r="B17" s="32" t="n"/>
      <c r="C17" s="32" t="n"/>
      <c r="D17" s="32" t="n"/>
      <c r="E17" s="32" t="n"/>
      <c r="F17" s="32" t="n"/>
      <c r="G17" s="42" t="n"/>
      <c r="H17" s="35" t="n"/>
    </row>
    <row r="18">
      <c r="A18" s="31" t="n"/>
      <c r="B18" s="32" t="n"/>
      <c r="C18" s="32" t="n"/>
      <c r="D18" s="32" t="n"/>
      <c r="E18" s="32" t="n"/>
      <c r="F18" s="32" t="n"/>
      <c r="G18" s="42" t="n"/>
      <c r="H18" s="35" t="n"/>
    </row>
    <row r="19">
      <c r="A19" s="31" t="n"/>
      <c r="B19" s="32" t="n"/>
      <c r="C19" s="32" t="n"/>
      <c r="D19" s="32" t="n"/>
      <c r="E19" s="32" t="n"/>
      <c r="F19" s="32" t="n"/>
      <c r="G19" s="42" t="n"/>
      <c r="H19" s="35" t="n"/>
    </row>
    <row r="20">
      <c r="A20" s="31" t="n"/>
      <c r="B20" s="32" t="n"/>
      <c r="C20" s="32" t="n"/>
      <c r="D20" s="32" t="n"/>
      <c r="E20" s="32" t="n"/>
      <c r="F20" s="32" t="n"/>
      <c r="G20" s="42" t="n"/>
      <c r="H20" s="35" t="n"/>
    </row>
    <row r="21">
      <c r="A21" s="31" t="n"/>
      <c r="B21" s="32" t="n"/>
      <c r="C21" s="32" t="n"/>
      <c r="D21" s="32" t="n"/>
      <c r="E21" s="32" t="n"/>
      <c r="F21" s="32" t="n"/>
      <c r="G21" s="42" t="n"/>
      <c r="H21" s="35" t="n"/>
    </row>
    <row r="22">
      <c r="A22" s="31" t="n"/>
      <c r="B22" s="32" t="n"/>
      <c r="C22" s="32" t="n"/>
      <c r="D22" s="32" t="n"/>
      <c r="E22" s="32" t="n"/>
      <c r="F22" s="32" t="n"/>
      <c r="G22" s="42" t="n"/>
      <c r="H22" s="35" t="n"/>
    </row>
    <row r="23">
      <c r="A23" s="31" t="n"/>
      <c r="B23" s="32" t="n"/>
      <c r="C23" s="32" t="n"/>
      <c r="D23" s="32" t="n"/>
      <c r="E23" s="32" t="n"/>
      <c r="F23" s="32" t="n"/>
      <c r="G23" s="42" t="n"/>
      <c r="H23" s="35" t="n"/>
    </row>
    <row r="24">
      <c r="A24" s="31" t="n"/>
      <c r="B24" s="32" t="n"/>
      <c r="C24" s="32" t="n"/>
      <c r="D24" s="32" t="n"/>
      <c r="E24" s="32" t="n"/>
      <c r="F24" s="32" t="n"/>
      <c r="G24" s="42" t="n"/>
      <c r="H24" s="35" t="n"/>
    </row>
    <row r="25">
      <c r="A25" s="31" t="n"/>
      <c r="B25" s="32" t="n"/>
      <c r="C25" s="32" t="n"/>
      <c r="D25" s="32" t="n"/>
      <c r="E25" s="32" t="n"/>
      <c r="F25" s="32" t="n"/>
      <c r="G25" s="42" t="n"/>
      <c r="H25" s="35" t="n"/>
    </row>
    <row r="26">
      <c r="A26" s="31" t="n"/>
      <c r="B26" s="32" t="n"/>
      <c r="C26" s="32" t="n"/>
      <c r="D26" s="32" t="n"/>
      <c r="E26" s="32" t="n"/>
      <c r="F26" s="32" t="n"/>
      <c r="G26" s="42" t="n"/>
      <c r="H26" s="35" t="n"/>
    </row>
    <row r="27">
      <c r="A27" s="31" t="n"/>
      <c r="B27" s="32" t="n"/>
      <c r="C27" s="32" t="n"/>
      <c r="D27" s="32" t="n"/>
      <c r="E27" s="32" t="n"/>
      <c r="F27" s="32" t="n"/>
      <c r="G27" s="42" t="n"/>
      <c r="H27" s="35" t="n"/>
    </row>
    <row r="28">
      <c r="A28" s="31" t="n"/>
      <c r="B28" s="32" t="n"/>
      <c r="C28" s="32" t="n"/>
      <c r="D28" s="32" t="n"/>
      <c r="E28" s="32" t="n"/>
      <c r="F28" s="32" t="n"/>
      <c r="G28" s="42" t="n"/>
      <c r="H28" s="35" t="n"/>
    </row>
    <row r="29">
      <c r="A29" s="31" t="n"/>
      <c r="B29" s="32" t="n"/>
      <c r="C29" s="32" t="n"/>
      <c r="D29" s="32" t="n"/>
      <c r="E29" s="32" t="n"/>
      <c r="F29" s="32" t="n"/>
      <c r="G29" s="42" t="n"/>
      <c r="H29" s="35" t="n"/>
    </row>
    <row r="30">
      <c r="A30" s="31" t="n"/>
      <c r="B30" s="32" t="n"/>
      <c r="C30" s="32" t="n"/>
      <c r="D30" s="32" t="n"/>
      <c r="E30" s="32" t="n"/>
      <c r="F30" s="32" t="n"/>
      <c r="G30" s="42" t="n"/>
      <c r="H30" s="35" t="n"/>
    </row>
    <row r="31">
      <c r="A31" s="31" t="n"/>
      <c r="B31" s="32" t="n"/>
      <c r="C31" s="32" t="n"/>
      <c r="D31" s="32" t="n"/>
      <c r="E31" s="32" t="n"/>
      <c r="F31" s="32" t="n"/>
      <c r="G31" s="42" t="n"/>
      <c r="H31" s="35" t="n"/>
    </row>
    <row r="32">
      <c r="A32" s="31" t="n"/>
      <c r="B32" s="32" t="n"/>
      <c r="C32" s="32" t="n"/>
      <c r="D32" s="32" t="n"/>
      <c r="E32" s="32" t="n"/>
      <c r="F32" s="32" t="n"/>
      <c r="G32" s="42" t="n"/>
      <c r="H32" s="35" t="n"/>
    </row>
    <row r="33">
      <c r="A33" s="31" t="n"/>
      <c r="B33" s="32" t="n"/>
      <c r="C33" s="32" t="n"/>
      <c r="D33" s="32" t="n"/>
      <c r="E33" s="32" t="n"/>
      <c r="F33" s="32" t="n"/>
      <c r="G33" s="42" t="n"/>
      <c r="H33" s="35" t="n"/>
    </row>
    <row r="34">
      <c r="A34" s="31" t="n"/>
      <c r="B34" s="32" t="n"/>
      <c r="C34" s="32" t="n"/>
      <c r="D34" s="32" t="n"/>
      <c r="E34" s="32" t="n"/>
      <c r="F34" s="32" t="n"/>
      <c r="G34" s="42" t="n"/>
      <c r="H34" s="35" t="n"/>
    </row>
    <row r="35">
      <c r="A35" s="31" t="n"/>
      <c r="B35" s="32" t="n"/>
      <c r="C35" s="32" t="n"/>
      <c r="D35" s="32" t="n"/>
      <c r="E35" s="32" t="n"/>
      <c r="F35" s="32" t="n"/>
      <c r="G35" s="42" t="n"/>
      <c r="H35" s="35" t="n"/>
    </row>
    <row r="36">
      <c r="A36" s="31" t="n"/>
      <c r="B36" s="32" t="n"/>
      <c r="C36" s="32" t="n"/>
      <c r="D36" s="32" t="n"/>
      <c r="E36" s="32" t="n"/>
      <c r="F36" s="32" t="n"/>
      <c r="G36" s="42" t="n"/>
      <c r="H36" s="35" t="n"/>
    </row>
    <row r="37">
      <c r="A37" s="31" t="n"/>
      <c r="B37" s="32" t="n"/>
      <c r="C37" s="32" t="n"/>
      <c r="D37" s="32" t="n"/>
      <c r="E37" s="32" t="n"/>
      <c r="F37" s="32" t="n"/>
      <c r="G37" s="42" t="n"/>
      <c r="H37" s="35" t="n"/>
    </row>
    <row r="38">
      <c r="A38" s="31" t="n"/>
      <c r="B38" s="32" t="n"/>
      <c r="C38" s="32" t="n"/>
      <c r="D38" s="32" t="n"/>
      <c r="E38" s="32" t="n"/>
      <c r="F38" s="32" t="n"/>
      <c r="G38" s="42" t="n"/>
      <c r="H38" s="35" t="n"/>
    </row>
    <row r="39">
      <c r="A39" s="31" t="n"/>
      <c r="B39" s="32" t="n"/>
      <c r="C39" s="32" t="n"/>
      <c r="D39" s="32" t="n"/>
      <c r="E39" s="32" t="n"/>
      <c r="F39" s="32" t="n"/>
      <c r="G39" s="42" t="n"/>
      <c r="H39" s="35" t="n"/>
    </row>
    <row r="40">
      <c r="A40" s="31" t="n"/>
      <c r="B40" s="32" t="n"/>
      <c r="C40" s="32" t="n"/>
      <c r="D40" s="32" t="n"/>
      <c r="E40" s="32" t="n"/>
      <c r="F40" s="32" t="n"/>
      <c r="G40" s="42" t="n"/>
      <c r="H40" s="35" t="n"/>
    </row>
    <row r="41">
      <c r="A41" s="31" t="n"/>
      <c r="B41" s="32" t="n"/>
      <c r="C41" s="32" t="n"/>
      <c r="D41" s="32" t="n"/>
      <c r="E41" s="32" t="n"/>
      <c r="F41" s="32" t="n"/>
      <c r="G41" s="42" t="n"/>
      <c r="H41" s="35" t="n"/>
    </row>
    <row r="42">
      <c r="A42" s="31" t="n"/>
      <c r="B42" s="32" t="n"/>
      <c r="C42" s="32" t="n"/>
      <c r="D42" s="32" t="n"/>
      <c r="E42" s="32" t="n"/>
      <c r="F42" s="32" t="n"/>
      <c r="G42" s="42" t="n"/>
      <c r="H42" s="35" t="n"/>
    </row>
    <row r="43">
      <c r="A43" s="31" t="n"/>
      <c r="B43" s="32" t="n"/>
      <c r="C43" s="32" t="n"/>
      <c r="D43" s="32" t="n"/>
      <c r="E43" s="32" t="n"/>
      <c r="F43" s="32" t="n"/>
      <c r="G43" s="42" t="n"/>
      <c r="H43" s="35" t="n"/>
    </row>
    <row r="44">
      <c r="A44" s="31" t="n"/>
      <c r="B44" s="32" t="n"/>
      <c r="C44" s="32" t="n"/>
      <c r="D44" s="32" t="n"/>
      <c r="E44" s="32" t="n"/>
      <c r="F44" s="32" t="n"/>
      <c r="G44" s="42" t="n"/>
      <c r="H44" s="35" t="n"/>
    </row>
    <row r="45">
      <c r="A45" s="31" t="n"/>
      <c r="B45" s="32" t="n"/>
      <c r="C45" s="32" t="n"/>
      <c r="D45" s="32" t="n"/>
      <c r="E45" s="32" t="n"/>
      <c r="F45" s="32" t="n"/>
      <c r="G45" s="42" t="n"/>
      <c r="H45" s="35" t="n"/>
    </row>
    <row r="46">
      <c r="A46" s="31" t="n"/>
      <c r="B46" s="32" t="n"/>
      <c r="C46" s="32" t="n"/>
      <c r="D46" s="32" t="n"/>
      <c r="E46" s="32" t="n"/>
      <c r="F46" s="32" t="n"/>
      <c r="G46" s="42" t="n"/>
      <c r="H46" s="35" t="n"/>
    </row>
    <row r="47">
      <c r="A47" s="31" t="n"/>
      <c r="B47" s="32" t="n"/>
      <c r="C47" s="32" t="n"/>
      <c r="D47" s="32" t="n"/>
      <c r="E47" s="32" t="n"/>
      <c r="F47" s="32" t="n"/>
      <c r="G47" s="42" t="n"/>
      <c r="H47" s="35" t="n"/>
    </row>
    <row r="48">
      <c r="A48" s="31" t="n"/>
      <c r="B48" s="32" t="n"/>
      <c r="C48" s="32" t="n"/>
      <c r="D48" s="32" t="n"/>
      <c r="E48" s="32" t="n"/>
      <c r="F48" s="32" t="n"/>
      <c r="G48" s="42" t="n"/>
      <c r="H48" s="35" t="n"/>
    </row>
    <row r="49">
      <c r="A49" s="31" t="n"/>
      <c r="B49" s="32" t="n"/>
      <c r="C49" s="32" t="n"/>
      <c r="D49" s="32" t="n"/>
      <c r="E49" s="32" t="n"/>
      <c r="F49" s="32" t="n"/>
      <c r="G49" s="42" t="n"/>
      <c r="H49" s="35" t="n"/>
    </row>
    <row r="50">
      <c r="A50" s="31" t="n"/>
      <c r="B50" s="32" t="n"/>
      <c r="C50" s="32" t="n"/>
      <c r="D50" s="32" t="n"/>
      <c r="E50" s="32" t="n"/>
      <c r="F50" s="32" t="n"/>
      <c r="G50" s="42" t="n"/>
      <c r="H50" s="35" t="n"/>
    </row>
    <row r="51">
      <c r="A51" s="31" t="n"/>
      <c r="B51" s="32" t="n"/>
      <c r="C51" s="32" t="n"/>
      <c r="D51" s="32" t="n"/>
      <c r="E51" s="32" t="n"/>
      <c r="F51" s="32" t="n"/>
      <c r="G51" s="42" t="n"/>
      <c r="H51" s="35" t="n"/>
    </row>
    <row r="52">
      <c r="A52" s="31" t="n"/>
      <c r="B52" s="32" t="n"/>
      <c r="C52" s="32" t="n"/>
      <c r="D52" s="32" t="n"/>
      <c r="E52" s="32" t="n"/>
      <c r="F52" s="32" t="n"/>
      <c r="G52" s="42" t="n"/>
      <c r="H52" s="35" t="n"/>
    </row>
    <row r="53">
      <c r="A53" s="31" t="n"/>
      <c r="B53" s="32" t="n"/>
      <c r="C53" s="32" t="n"/>
      <c r="D53" s="32" t="n"/>
      <c r="E53" s="32" t="n"/>
      <c r="F53" s="32" t="n"/>
      <c r="G53" s="42" t="n"/>
      <c r="H53" s="35" t="n"/>
    </row>
    <row r="54">
      <c r="A54" s="31" t="n"/>
      <c r="B54" s="32" t="n"/>
      <c r="C54" s="32" t="n"/>
      <c r="D54" s="32" t="n"/>
      <c r="E54" s="32" t="n"/>
      <c r="F54" s="32" t="n"/>
      <c r="G54" s="42" t="n"/>
      <c r="H54" s="35" t="n"/>
    </row>
    <row r="55">
      <c r="A55" s="31" t="n"/>
      <c r="B55" s="32" t="n"/>
      <c r="C55" s="32" t="n"/>
      <c r="D55" s="32" t="n"/>
      <c r="E55" s="32" t="n"/>
      <c r="F55" s="32" t="n"/>
      <c r="G55" s="42" t="n"/>
      <c r="H55" s="35" t="n"/>
    </row>
    <row r="56">
      <c r="A56" s="31" t="n"/>
      <c r="B56" s="32" t="n"/>
      <c r="C56" s="32" t="n"/>
      <c r="D56" s="32" t="n"/>
      <c r="E56" s="32" t="n"/>
      <c r="F56" s="32" t="n"/>
      <c r="G56" s="42" t="n"/>
      <c r="H56" s="35" t="n"/>
    </row>
    <row r="57">
      <c r="A57" s="31" t="n"/>
      <c r="B57" s="32" t="n"/>
      <c r="C57" s="32" t="n"/>
      <c r="D57" s="32" t="n"/>
      <c r="E57" s="32" t="n"/>
      <c r="F57" s="32" t="n"/>
      <c r="G57" s="42" t="n"/>
      <c r="H57" s="35" t="n"/>
    </row>
    <row r="58">
      <c r="A58" s="31" t="n"/>
      <c r="B58" s="32" t="n"/>
      <c r="C58" s="32" t="n"/>
      <c r="D58" s="32" t="n"/>
      <c r="E58" s="32" t="n"/>
      <c r="F58" s="32" t="n"/>
      <c r="G58" s="42" t="n"/>
      <c r="H58" s="35" t="n"/>
    </row>
    <row r="59">
      <c r="A59" s="31" t="n"/>
      <c r="B59" s="32" t="n"/>
      <c r="C59" s="32" t="n"/>
      <c r="D59" s="32" t="n"/>
      <c r="E59" s="32" t="n"/>
      <c r="F59" s="32" t="n"/>
      <c r="G59" s="42" t="n"/>
      <c r="H59" s="35" t="n"/>
    </row>
    <row r="60">
      <c r="A60" s="31" t="n"/>
      <c r="B60" s="32" t="n"/>
      <c r="C60" s="32" t="n"/>
      <c r="D60" s="32" t="n"/>
      <c r="E60" s="32" t="n"/>
      <c r="F60" s="32" t="n"/>
      <c r="G60" s="42" t="n"/>
      <c r="H60" s="35" t="n"/>
    </row>
    <row r="61">
      <c r="A61" s="31" t="n"/>
      <c r="B61" s="32" t="n"/>
      <c r="C61" s="32" t="n"/>
      <c r="D61" s="32" t="n"/>
      <c r="E61" s="32" t="n"/>
      <c r="F61" s="32" t="n"/>
      <c r="G61" s="42" t="n"/>
      <c r="H61" s="35" t="n"/>
    </row>
    <row r="62">
      <c r="A62" s="31" t="n"/>
      <c r="B62" s="32" t="n"/>
      <c r="C62" s="32" t="n"/>
      <c r="D62" s="32" t="n"/>
      <c r="E62" s="32" t="n"/>
      <c r="F62" s="32" t="n"/>
      <c r="G62" s="42" t="n"/>
      <c r="H62" s="35" t="n"/>
    </row>
    <row r="63">
      <c r="A63" s="31" t="n"/>
      <c r="B63" s="32" t="n"/>
      <c r="C63" s="32" t="n"/>
      <c r="D63" s="32" t="n"/>
      <c r="E63" s="32" t="n"/>
      <c r="F63" s="32" t="n"/>
      <c r="G63" s="42" t="n"/>
      <c r="H63" s="35" t="n"/>
    </row>
    <row r="64">
      <c r="A64" s="31" t="n"/>
      <c r="B64" s="32" t="n"/>
      <c r="C64" s="32" t="n"/>
      <c r="D64" s="32" t="n"/>
      <c r="E64" s="32" t="n"/>
      <c r="F64" s="32" t="n"/>
      <c r="G64" s="42" t="n"/>
      <c r="H64" s="35" t="n"/>
    </row>
    <row r="65">
      <c r="A65" s="31" t="n"/>
      <c r="B65" s="32" t="n"/>
      <c r="C65" s="32" t="n"/>
      <c r="D65" s="32" t="n"/>
      <c r="E65" s="32" t="n"/>
      <c r="F65" s="32" t="n"/>
      <c r="G65" s="42" t="n"/>
      <c r="H65" s="35" t="n"/>
    </row>
    <row r="66">
      <c r="A66" s="31" t="n"/>
      <c r="B66" s="32" t="n"/>
      <c r="C66" s="32" t="n"/>
      <c r="D66" s="32" t="n"/>
      <c r="E66" s="32" t="n"/>
      <c r="F66" s="32" t="n"/>
      <c r="G66" s="42" t="n"/>
      <c r="H66" s="35" t="n"/>
    </row>
    <row r="67">
      <c r="A67" s="31" t="n"/>
      <c r="B67" s="32" t="n"/>
      <c r="C67" s="32" t="n"/>
      <c r="D67" s="32" t="n"/>
      <c r="E67" s="32" t="n"/>
      <c r="F67" s="32" t="n"/>
      <c r="G67" s="42" t="n"/>
      <c r="H67" s="35" t="n"/>
    </row>
    <row r="68">
      <c r="A68" s="31" t="n"/>
      <c r="B68" s="32" t="n"/>
      <c r="C68" s="32" t="n"/>
      <c r="D68" s="32" t="n"/>
      <c r="E68" s="32" t="n"/>
      <c r="F68" s="32" t="n"/>
      <c r="G68" s="42" t="n"/>
      <c r="H68" s="35" t="n"/>
    </row>
    <row r="69">
      <c r="A69" s="31" t="n"/>
      <c r="B69" s="32" t="n"/>
      <c r="C69" s="32" t="n"/>
      <c r="D69" s="32" t="n"/>
      <c r="E69" s="32" t="n"/>
      <c r="F69" s="32" t="n"/>
      <c r="G69" s="42" t="n"/>
      <c r="H69" s="35" t="n"/>
    </row>
    <row r="70">
      <c r="A70" s="31" t="n"/>
      <c r="B70" s="32" t="n"/>
      <c r="C70" s="32" t="n"/>
      <c r="D70" s="32" t="n"/>
      <c r="E70" s="32" t="n"/>
      <c r="F70" s="32" t="n"/>
      <c r="G70" s="42" t="n"/>
      <c r="H70" s="35" t="n"/>
    </row>
    <row r="71">
      <c r="A71" s="31" t="n"/>
      <c r="B71" s="32" t="n"/>
      <c r="C71" s="32" t="n"/>
      <c r="D71" s="32" t="n"/>
      <c r="E71" s="32" t="n"/>
      <c r="F71" s="32" t="n"/>
      <c r="G71" s="42" t="n"/>
      <c r="H71" s="35" t="n"/>
    </row>
    <row r="72">
      <c r="A72" s="31" t="n"/>
      <c r="B72" s="32" t="n"/>
      <c r="C72" s="32" t="n"/>
      <c r="D72" s="32" t="n"/>
      <c r="E72" s="32" t="n"/>
      <c r="F72" s="32" t="n"/>
      <c r="G72" s="42" t="n"/>
      <c r="H72" s="35" t="n"/>
    </row>
    <row r="73">
      <c r="A73" s="31" t="n"/>
      <c r="B73" s="32" t="n"/>
      <c r="C73" s="32" t="n"/>
      <c r="D73" s="32" t="n"/>
      <c r="E73" s="32" t="n"/>
      <c r="F73" s="32" t="n"/>
      <c r="G73" s="42" t="n"/>
      <c r="H73" s="35" t="n"/>
    </row>
    <row r="74">
      <c r="A74" s="31" t="n"/>
      <c r="B74" s="32" t="n"/>
      <c r="C74" s="32" t="n"/>
      <c r="D74" s="32" t="n"/>
      <c r="E74" s="32" t="n"/>
      <c r="F74" s="32" t="n"/>
      <c r="G74" s="42" t="n"/>
      <c r="H74" s="35" t="n"/>
    </row>
    <row r="75">
      <c r="A75" s="31" t="n"/>
      <c r="B75" s="32" t="n"/>
      <c r="C75" s="32" t="n"/>
      <c r="D75" s="32" t="n"/>
      <c r="E75" s="32" t="n"/>
      <c r="F75" s="32" t="n"/>
      <c r="G75" s="42" t="n"/>
      <c r="H75" s="35" t="n"/>
    </row>
    <row r="76">
      <c r="A76" s="31" t="n"/>
      <c r="B76" s="32" t="n"/>
      <c r="C76" s="32" t="n"/>
      <c r="D76" s="32" t="n"/>
      <c r="E76" s="32" t="n"/>
      <c r="F76" s="32" t="n"/>
      <c r="G76" s="42" t="n"/>
      <c r="H76" s="35" t="n"/>
    </row>
    <row r="77">
      <c r="A77" s="31" t="n"/>
      <c r="B77" s="32" t="n"/>
      <c r="C77" s="32" t="n"/>
      <c r="D77" s="32" t="n"/>
      <c r="E77" s="32" t="n"/>
      <c r="F77" s="32" t="n"/>
      <c r="G77" s="42" t="n"/>
      <c r="H77" s="35" t="n"/>
    </row>
    <row r="78">
      <c r="A78" s="31" t="n"/>
      <c r="B78" s="32" t="n"/>
      <c r="C78" s="32" t="n"/>
      <c r="D78" s="32" t="n"/>
      <c r="E78" s="32" t="n"/>
      <c r="F78" s="32" t="n"/>
      <c r="G78" s="42" t="n"/>
      <c r="H78" s="35" t="n"/>
    </row>
    <row r="79">
      <c r="A79" s="31" t="n"/>
      <c r="B79" s="32" t="n"/>
      <c r="C79" s="32" t="n"/>
      <c r="D79" s="32" t="n"/>
      <c r="E79" s="32" t="n"/>
      <c r="F79" s="32" t="n"/>
      <c r="G79" s="42" t="n"/>
      <c r="H79" s="35" t="n"/>
    </row>
    <row r="80">
      <c r="A80" s="31" t="n"/>
      <c r="B80" s="32" t="n"/>
      <c r="C80" s="32" t="n"/>
      <c r="D80" s="32" t="n"/>
      <c r="E80" s="32" t="n"/>
      <c r="F80" s="32" t="n"/>
      <c r="G80" s="42" t="n"/>
      <c r="H80" s="35" t="n"/>
    </row>
    <row r="81">
      <c r="A81" s="31" t="n"/>
      <c r="B81" s="32" t="n"/>
      <c r="C81" s="32" t="n"/>
      <c r="D81" s="32" t="n"/>
      <c r="E81" s="32" t="n"/>
      <c r="F81" s="32" t="n"/>
      <c r="G81" s="42" t="n"/>
      <c r="H81" s="35" t="n"/>
    </row>
    <row r="82">
      <c r="A82" s="31" t="n"/>
      <c r="B82" s="32" t="n"/>
      <c r="C82" s="32" t="n"/>
      <c r="D82" s="32" t="n"/>
      <c r="E82" s="32" t="n"/>
      <c r="F82" s="32" t="n"/>
      <c r="G82" s="42" t="n"/>
      <c r="H82" s="35" t="n"/>
    </row>
    <row r="83">
      <c r="A83" s="31" t="n"/>
      <c r="B83" s="32" t="n"/>
      <c r="C83" s="32" t="n"/>
      <c r="D83" s="32" t="n"/>
      <c r="E83" s="32" t="n"/>
      <c r="F83" s="32" t="n"/>
      <c r="G83" s="42" t="n"/>
      <c r="H83" s="35" t="n"/>
    </row>
    <row r="84">
      <c r="A84" s="31" t="n"/>
      <c r="B84" s="32" t="n"/>
      <c r="C84" s="32" t="n"/>
      <c r="D84" s="32" t="n"/>
      <c r="E84" s="32" t="n"/>
      <c r="F84" s="32" t="n"/>
      <c r="G84" s="42" t="n"/>
      <c r="H84" s="35" t="n"/>
    </row>
    <row r="85">
      <c r="A85" s="31" t="n"/>
      <c r="B85" s="32" t="n"/>
      <c r="C85" s="32" t="n"/>
      <c r="D85" s="32" t="n"/>
      <c r="E85" s="32" t="n"/>
      <c r="F85" s="32" t="n"/>
      <c r="G85" s="42" t="n"/>
      <c r="H85" s="35" t="n"/>
    </row>
    <row r="86">
      <c r="A86" s="31" t="n"/>
      <c r="B86" s="32" t="n"/>
      <c r="C86" s="32" t="n"/>
      <c r="D86" s="32" t="n"/>
      <c r="E86" s="32" t="n"/>
      <c r="F86" s="32" t="n"/>
      <c r="G86" s="42" t="n"/>
      <c r="H86" s="35" t="n"/>
    </row>
    <row r="87">
      <c r="A87" s="31" t="n"/>
      <c r="B87" s="32" t="n"/>
      <c r="C87" s="32" t="n"/>
      <c r="D87" s="32" t="n"/>
      <c r="E87" s="32" t="n"/>
      <c r="F87" s="32" t="n"/>
      <c r="G87" s="42" t="n"/>
      <c r="H87" s="35" t="n"/>
    </row>
    <row r="88">
      <c r="A88" s="31" t="n"/>
      <c r="B88" s="32" t="n"/>
      <c r="C88" s="32" t="n"/>
      <c r="D88" s="32" t="n"/>
      <c r="E88" s="32" t="n"/>
      <c r="F88" s="32" t="n"/>
      <c r="G88" s="42" t="n"/>
      <c r="H88" s="35" t="n"/>
    </row>
    <row r="89">
      <c r="A89" s="31" t="n"/>
      <c r="B89" s="32" t="n"/>
      <c r="C89" s="32" t="n"/>
      <c r="D89" s="32" t="n"/>
      <c r="E89" s="32" t="n"/>
      <c r="F89" s="32" t="n"/>
      <c r="G89" s="42" t="n"/>
      <c r="H89" s="35" t="n"/>
    </row>
    <row r="90">
      <c r="A90" s="31" t="n"/>
      <c r="B90" s="32" t="n"/>
      <c r="C90" s="32" t="n"/>
      <c r="D90" s="32" t="n"/>
      <c r="E90" s="32" t="n"/>
      <c r="F90" s="32" t="n"/>
      <c r="G90" s="42" t="n"/>
      <c r="H90" s="35" t="n"/>
    </row>
    <row r="91">
      <c r="A91" s="31" t="n"/>
      <c r="B91" s="32" t="n"/>
      <c r="C91" s="32" t="n"/>
      <c r="D91" s="32" t="n"/>
      <c r="E91" s="32" t="n"/>
      <c r="F91" s="32" t="n"/>
      <c r="G91" s="42" t="n"/>
      <c r="H91" s="35" t="n"/>
    </row>
    <row r="92">
      <c r="A92" s="31" t="n"/>
      <c r="B92" s="32" t="n"/>
      <c r="C92" s="32" t="n"/>
      <c r="D92" s="32" t="n"/>
      <c r="E92" s="32" t="n"/>
      <c r="F92" s="32" t="n"/>
      <c r="G92" s="42" t="n"/>
      <c r="H92" s="35" t="n"/>
    </row>
    <row r="93">
      <c r="A93" s="31" t="n"/>
      <c r="B93" s="32" t="n"/>
      <c r="C93" s="32" t="n"/>
      <c r="D93" s="32" t="n"/>
      <c r="E93" s="32" t="n"/>
      <c r="F93" s="32" t="n"/>
      <c r="G93" s="42" t="n"/>
      <c r="H93" s="35" t="n"/>
    </row>
    <row r="94">
      <c r="A94" s="31" t="n"/>
      <c r="B94" s="32" t="n"/>
      <c r="C94" s="32" t="n"/>
      <c r="D94" s="32" t="n"/>
      <c r="E94" s="32" t="n"/>
      <c r="F94" s="32" t="n"/>
      <c r="G94" s="42" t="n"/>
      <c r="H94" s="35" t="n"/>
    </row>
    <row r="95">
      <c r="A95" s="31" t="n"/>
      <c r="B95" s="32" t="n"/>
      <c r="C95" s="32" t="n"/>
      <c r="D95" s="32" t="n"/>
      <c r="E95" s="32" t="n"/>
      <c r="F95" s="32" t="n"/>
      <c r="G95" s="42" t="n"/>
      <c r="H95" s="35" t="n"/>
    </row>
    <row r="96">
      <c r="A96" s="31" t="n"/>
      <c r="B96" s="32" t="n"/>
      <c r="C96" s="32" t="n"/>
      <c r="D96" s="32" t="n"/>
      <c r="E96" s="32" t="n"/>
      <c r="F96" s="32" t="n"/>
      <c r="G96" s="42" t="n"/>
      <c r="H96" s="35" t="n"/>
    </row>
    <row r="97">
      <c r="A97" s="31" t="n"/>
      <c r="B97" s="32" t="n"/>
      <c r="C97" s="32" t="n"/>
      <c r="D97" s="32" t="n"/>
      <c r="E97" s="32" t="n"/>
      <c r="F97" s="32" t="n"/>
      <c r="G97" s="42" t="n"/>
      <c r="H97" s="35" t="n"/>
    </row>
    <row r="98">
      <c r="A98" s="31" t="n"/>
      <c r="B98" s="32" t="n"/>
      <c r="C98" s="32" t="n"/>
      <c r="D98" s="32" t="n"/>
      <c r="E98" s="32" t="n"/>
      <c r="F98" s="32" t="n"/>
      <c r="G98" s="42" t="n"/>
      <c r="H98" s="35" t="n"/>
    </row>
    <row r="99">
      <c r="A99" s="31" t="n"/>
      <c r="B99" s="32" t="n"/>
      <c r="C99" s="32" t="n"/>
      <c r="D99" s="32" t="n"/>
      <c r="E99" s="32" t="n"/>
      <c r="F99" s="32" t="n"/>
      <c r="G99" s="42" t="n"/>
      <c r="H99" s="35" t="n"/>
    </row>
    <row r="100">
      <c r="A100" s="31" t="n"/>
      <c r="B100" s="32" t="n"/>
      <c r="C100" s="32" t="n"/>
      <c r="D100" s="32" t="n"/>
      <c r="E100" s="32" t="n"/>
      <c r="F100" s="32" t="n"/>
      <c r="G100" s="42" t="n"/>
      <c r="H100" s="35" t="n"/>
    </row>
    <row r="101">
      <c r="A101" s="31" t="n"/>
      <c r="B101" s="32" t="n"/>
      <c r="C101" s="32" t="n"/>
      <c r="D101" s="32" t="n"/>
      <c r="E101" s="32" t="n"/>
      <c r="F101" s="32" t="n"/>
      <c r="G101" s="42" t="n"/>
      <c r="H101" s="35" t="n"/>
    </row>
    <row r="102">
      <c r="A102" s="31" t="n"/>
      <c r="B102" s="32" t="n"/>
      <c r="C102" s="32" t="n"/>
      <c r="D102" s="32" t="n"/>
      <c r="E102" s="32" t="n"/>
      <c r="F102" s="32" t="n"/>
      <c r="G102" s="42" t="n"/>
      <c r="H102" s="35" t="n"/>
    </row>
    <row r="103">
      <c r="A103" s="31" t="n"/>
      <c r="B103" s="32" t="n"/>
      <c r="C103" s="32" t="n"/>
      <c r="D103" s="32" t="n"/>
      <c r="E103" s="32" t="n"/>
      <c r="F103" s="32" t="n"/>
      <c r="G103" s="42" t="n"/>
      <c r="H103" s="35" t="n"/>
    </row>
    <row r="104">
      <c r="A104" s="31" t="n"/>
      <c r="B104" s="32" t="n"/>
      <c r="C104" s="32" t="n"/>
      <c r="D104" s="32" t="n"/>
      <c r="E104" s="32" t="n"/>
      <c r="F104" s="32" t="n"/>
      <c r="G104" s="42" t="n"/>
      <c r="H104" s="35" t="n"/>
    </row>
    <row r="105">
      <c r="A105" s="31" t="n"/>
      <c r="B105" s="32" t="n"/>
      <c r="C105" s="32" t="n"/>
      <c r="D105" s="32" t="n"/>
      <c r="E105" s="32" t="n"/>
      <c r="F105" s="32" t="n"/>
      <c r="G105" s="42" t="n"/>
      <c r="H105" s="35" t="n"/>
    </row>
    <row r="106">
      <c r="A106" s="31" t="n"/>
      <c r="B106" s="32" t="n"/>
      <c r="C106" s="32" t="n"/>
      <c r="D106" s="32" t="n"/>
      <c r="E106" s="32" t="n"/>
      <c r="F106" s="32" t="n"/>
      <c r="G106" s="42" t="n"/>
      <c r="H106" s="35" t="n"/>
    </row>
  </sheetData>
  <autoFilter ref="A6:H106"/>
  <mergeCells count="2">
    <mergeCell ref="A2:H2"/>
    <mergeCell ref="A1:H1"/>
  </mergeCells>
  <conditionalFormatting sqref="B7:B106">
    <cfRule type="expression" priority="1" dxfId="2">
      <formula>AND($B7&lt;&gt;"",COUNTIF($B$7:$B$106,$B7)&gt;1)</formula>
    </cfRule>
  </conditionalFormatting>
  <conditionalFormatting sqref="A7:H106">
    <cfRule type="expression" priority="2" dxfId="2">
      <formula>AND($H7="Yes",OR($A7="",$B7="",$F7="",$G7=""))</formula>
    </cfRule>
  </conditionalFormatting>
  <dataValidations count="6">
    <dataValidation sqref="A7:A106" showDropDown="0" showInputMessage="0" showErrorMessage="1" allowBlank="0" errorTitle="Check expense date" error="Enter a date within the allowed operating horizon." type="date" operator="between">
      <formula1>DATE(2024,1,1)</formula1>
      <formula2>DATE(2028,12,31)</formula2>
    </dataValidation>
    <dataValidation sqref="B7:B106" showDropDown="0" showInputMessage="0" showErrorMessage="1" allowBlank="0" errorTitle="Duplicate Expense ID" error="This Expense ID is already present. Review the entry." type="custom">
      <formula1>=OR(B7="",COUNTIF($B$7:$B$106,B7)=1)</formula1>
    </dataValidation>
    <dataValidation sqref="E7:E106" showDropDown="0" showInputMessage="0" showErrorMessage="1" allowBlank="0" error="Select an expense category from the list." type="list">
      <formula1>"Administration,Insurance,Yard Rent,Software,Marketing,Repairs,Fuel,Other"</formula1>
    </dataValidation>
    <dataValidation sqref="F7:F106" showDropDown="0" showInputMessage="0" showErrorMessage="1" allowBlank="0" error="Select an allocation pool from the list." type="list">
      <formula1>"All Operations,Maintenance,Enhancements,Installation"</formula1>
    </dataValidation>
    <dataValidation sqref="G7:G106" showDropDown="0" showInputMessage="0" showErrorMessage="1" allowBlank="0" error="Enter a nonnegative dollar amount." type="decimal" operator="between">
      <formula1>0</formula1>
      <formula2>10000000</formula2>
    </dataValidation>
    <dataValidation sqref="H7:H106" showDropDown="0" showInputMessage="0" showErrorMessage="1" allowBlank="0" error="Select Yes or No.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36" customWidth="1" min="3" max="3"/>
    <col width="27" customWidth="1" min="4" max="4"/>
    <col width="3" customWidth="1" min="5" max="5"/>
    <col width="22" customWidth="1" min="6" max="6"/>
    <col width="3" customWidth="1" min="7" max="7"/>
    <col width="25" customWidth="1" min="8" max="8"/>
    <col width="3" customWidth="1" min="9" max="9"/>
    <col width="22" customWidth="1" min="10" max="10"/>
    <col width="3" customWidth="1" min="11" max="11"/>
    <col width="20" customWidth="1" min="12" max="12"/>
  </cols>
  <sheetData>
    <row r="1" ht="27" customHeight="1">
      <c r="A1" s="1" t="inlineStr">
        <is>
          <t>Fictional Greenline Landscape Co. — Allocation Assumptions</t>
        </is>
      </c>
      <c r="B1" s="49" t="n"/>
      <c r="C1" s="49" t="n"/>
      <c r="D1" s="49" t="n"/>
      <c r="E1" s="49" t="n"/>
      <c r="F1" s="49" t="n"/>
      <c r="G1" s="49" t="n"/>
      <c r="H1" s="49" t="n"/>
      <c r="I1" s="49" t="n"/>
      <c r="J1" s="49" t="n"/>
      <c r="K1" s="49" t="n"/>
      <c r="L1" s="50" t="n"/>
    </row>
    <row r="2">
      <c r="A2" s="2" t="inlineStr">
        <is>
          <t>Edit the yellow settings to change the analysis period or allocation basis. Review the resulting allocation before business use.</t>
        </is>
      </c>
    </row>
    <row r="3" ht="31" customHeight="1">
      <c r="A3" s="30" t="inlineStr">
        <is>
          <t>Setting</t>
        </is>
      </c>
      <c r="B3" s="30" t="inlineStr">
        <is>
          <t>Value</t>
        </is>
      </c>
      <c r="C3" s="30" t="inlineStr">
        <is>
          <t>Purpose</t>
        </is>
      </c>
      <c r="D3" s="18" t="inlineStr">
        <is>
          <t>Crew Choices</t>
        </is>
      </c>
      <c r="F3" s="18" t="inlineStr">
        <is>
          <t>Expense Pool Choices</t>
        </is>
      </c>
      <c r="H3" s="18" t="inlineStr">
        <is>
          <t>Service Choices</t>
        </is>
      </c>
      <c r="J3" s="18" t="inlineStr">
        <is>
          <t>Expense Categories</t>
        </is>
      </c>
      <c r="L3" s="18" t="inlineStr">
        <is>
          <t>Job Status Choices</t>
        </is>
      </c>
    </row>
    <row r="4">
      <c r="A4" s="43" t="inlineStr">
        <is>
          <t>Analysis Start</t>
        </is>
      </c>
      <c r="B4" s="44" t="n">
        <v>46235</v>
      </c>
      <c r="C4" s="45" t="inlineStr">
        <is>
          <t>First date included in calculations</t>
        </is>
      </c>
      <c r="D4" s="43" t="inlineStr">
        <is>
          <t>Fictional Cedar Crew</t>
        </is>
      </c>
      <c r="F4" s="43" t="inlineStr">
        <is>
          <t>All Operations</t>
        </is>
      </c>
      <c r="H4" s="43" t="inlineStr">
        <is>
          <t>Routine Mowing</t>
        </is>
      </c>
      <c r="J4" s="43" t="inlineStr">
        <is>
          <t>Administration</t>
        </is>
      </c>
      <c r="L4" s="43" t="inlineStr">
        <is>
          <t>Completed</t>
        </is>
      </c>
    </row>
    <row r="5">
      <c r="A5" s="46" t="inlineStr">
        <is>
          <t>Analysis End</t>
        </is>
      </c>
      <c r="B5" s="44" t="n">
        <v>46265</v>
      </c>
      <c r="C5" s="47" t="inlineStr">
        <is>
          <t>Last date included in calculations</t>
        </is>
      </c>
      <c r="D5" s="46" t="inlineStr">
        <is>
          <t>Fictional Stone Crew</t>
        </is>
      </c>
      <c r="F5" s="46" t="inlineStr">
        <is>
          <t>Maintenance</t>
        </is>
      </c>
      <c r="H5" s="46" t="inlineStr">
        <is>
          <t>Seasonal Cleanup</t>
        </is>
      </c>
      <c r="J5" s="46" t="inlineStr">
        <is>
          <t>Insurance</t>
        </is>
      </c>
      <c r="L5" s="46" t="inlineStr">
        <is>
          <t>In Progress</t>
        </is>
      </c>
    </row>
    <row r="6">
      <c r="A6" s="43" t="inlineStr">
        <is>
          <t>Allocation Method</t>
        </is>
      </c>
      <c r="B6" s="32" t="inlineStr">
        <is>
          <t>Labor Hours</t>
        </is>
      </c>
      <c r="C6" s="45" t="inlineStr">
        <is>
          <t>Basis used to distribute shared overhead</t>
        </is>
      </c>
      <c r="D6" s="43" t="inlineStr">
        <is>
          <t>Fictional Bluebird Crew</t>
        </is>
      </c>
      <c r="F6" s="43" t="inlineStr">
        <is>
          <t>Enhancements</t>
        </is>
      </c>
      <c r="H6" s="43" t="inlineStr">
        <is>
          <t>Shrub Pruning</t>
        </is>
      </c>
      <c r="J6" s="43" t="inlineStr">
        <is>
          <t>Yard Rent</t>
        </is>
      </c>
      <c r="L6" s="43" t="inlineStr">
        <is>
          <t>Scheduled</t>
        </is>
      </c>
    </row>
    <row r="7">
      <c r="F7" s="46" t="inlineStr">
        <is>
          <t>Installation</t>
        </is>
      </c>
      <c r="H7" s="46" t="inlineStr">
        <is>
          <t>Mulch Installation</t>
        </is>
      </c>
      <c r="J7" s="46" t="inlineStr">
        <is>
          <t>Software</t>
        </is>
      </c>
      <c r="L7" s="46" t="inlineStr">
        <is>
          <t>On Hold</t>
        </is>
      </c>
    </row>
    <row r="8">
      <c r="H8" s="43" t="inlineStr">
        <is>
          <t>Bed Renovation</t>
        </is>
      </c>
      <c r="J8" s="43" t="inlineStr">
        <is>
          <t>Marketing</t>
        </is>
      </c>
      <c r="L8" s="43" t="inlineStr">
        <is>
          <t>Canceled</t>
        </is>
      </c>
    </row>
    <row r="9">
      <c r="A9" s="48" t="inlineStr">
        <is>
          <t>Allocation Method Choices</t>
        </is>
      </c>
      <c r="H9" s="46" t="inlineStr">
        <is>
          <t>Landscape Installation</t>
        </is>
      </c>
      <c r="J9" s="46" t="inlineStr">
        <is>
          <t>Repairs</t>
        </is>
      </c>
    </row>
    <row r="10">
      <c r="A10" s="23" t="inlineStr">
        <is>
          <t>Labor Hours</t>
        </is>
      </c>
      <c r="H10" s="43" t="inlineStr">
        <is>
          <t>Sod Installation</t>
        </is>
      </c>
      <c r="J10" s="43" t="inlineStr">
        <is>
          <t>Fuel</t>
        </is>
      </c>
    </row>
    <row r="11">
      <c r="A11" s="19" t="inlineStr">
        <is>
          <t>Equipment Hours</t>
        </is>
      </c>
      <c r="J11" s="46" t="inlineStr">
        <is>
          <t>Other</t>
        </is>
      </c>
    </row>
    <row r="12">
      <c r="A12" s="23" t="inlineStr">
        <is>
          <t>Direct Cost</t>
        </is>
      </c>
    </row>
    <row r="13">
      <c r="A13" s="19" t="inlineStr">
        <is>
          <t>Revenue</t>
        </is>
      </c>
    </row>
    <row r="14">
      <c r="A14" s="23" t="inlineStr">
        <is>
          <t>Equal per Job</t>
        </is>
      </c>
    </row>
  </sheetData>
  <mergeCells count="2">
    <mergeCell ref="A2:L2"/>
    <mergeCell ref="A1:L1"/>
  </mergeCells>
  <dataValidations count="3">
    <dataValidation sqref="B4" showDropDown="0" showInputMessage="0" showErrorMessage="1" allowBlank="0" error="Enter a valid analysis start date." type="date" operator="between">
      <formula1>DATE(2024,1,1)</formula1>
      <formula2>DATE(2028,12,31)</formula2>
    </dataValidation>
    <dataValidation sqref="B5" showDropDown="0" showInputMessage="0" showErrorMessage="1" allowBlank="0" error="The analysis end date must be on or after the start date." type="custom">
      <formula1>=AND(ISNUMBER(B5),B5&gt;=B4)</formula1>
    </dataValidation>
    <dataValidation sqref="B6" showDropDown="0" showInputMessage="0" showErrorMessage="1" allowBlank="0" error="Select an allocation method from the list." type="list">
      <formula1>"Labor Hours,Equipment Hours,Direct Cost,Revenue,Equal per Job"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2026-09-10T03:51:12Z</dcterms:created>
  <dcterms:modified xmlns:dcterms="http://purl.org/dc/terms/" xmlns:xsi="http://www.w3.org/2001/XMLSchema-instance" xsi:type="dcterms:W3CDTF">2026-09-10T03:51:13+00:00Z</dcterms:modified>
</cp:coreProperties>
</file>