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7261F"/>
      <sz val="10"/>
    </font>
    <font>
      <name val="Calibri"/>
      <b val="1"/>
      <color rgb="00FFFFFF"/>
      <sz val="10"/>
    </font>
    <font>
      <name val="Calibri"/>
      <b val="1"/>
      <color rgb="0017261F"/>
      <sz val="10"/>
    </font>
    <font>
      <name val="Calibri"/>
      <b val="1"/>
      <color rgb="00337A4E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D7A928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164" fontId="2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4" fontId="2" fillId="0" borderId="0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Won Revenue by Source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'Summary'!G8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'Summary'!$A$9:$A$16</f>
            </numRef>
          </cat>
          <val>
            <numRef>
              <f>'Summary'!$G$9:$G$16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Won Revenue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03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ferralSourceSummary" displayName="ReferralSourceSummary" ref="A8:G16" headerRowCount="1">
  <autoFilter ref="A8:G16"/>
  <tableColumns count="7">
    <tableColumn id="1" name="Referral Source"/>
    <tableColumn id="2" name="Source Group"/>
    <tableColumn id="3" name="Leads"/>
    <tableColumn id="4" name="Won Leads"/>
    <tableColumn id="5" name="Closed Win Rate"/>
    <tableColumn id="6" name="Open Est. Opportunity"/>
    <tableColumn id="7" name="Won Revenu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LandscapingReferralLeads" displayName="LandscapingReferralLeads" ref="A4:M154" headerRowCount="1">
  <autoFilter ref="A4:M154"/>
  <tableColumns count="13">
    <tableColumn id="1" name="Lead ID"/>
    <tableColumn id="2" name="Inquiry Date"/>
    <tableColumn id="3" name="Prospect"/>
    <tableColumn id="4" name="Property or Project"/>
    <tableColumn id="5" name="Service"/>
    <tableColumn id="6" name="Referral Source"/>
    <tableColumn id="7" name="Referrer or Campaign"/>
    <tableColumn id="8" name="Estimated Opportunity"/>
    <tableColumn id="9" name="Lead Status"/>
    <tableColumn id="10" name="Outcome Date"/>
    <tableColumn id="11" name="Won Revenue"/>
    <tableColumn id="12" name="Days to Outcome or Age"/>
    <tableColumn id="13" name="Record Review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ReferralSourceChoices" displayName="ReferralSourceChoices" ref="A5:B13" headerRowCount="1">
  <autoFilter ref="A5:B13"/>
  <tableColumns count="2">
    <tableColumn id="1" name="Referral Source"/>
    <tableColumn id="2" name="Source Group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id="4" name="LeadStatusChoices" displayName="LeadStatusChoices" ref="D5:D12" headerRowCount="1">
  <autoFilter ref="D5:D12"/>
  <tableColumns count="1">
    <tableColumn id="4" name="Lead Status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id="5" name="ServiceChoices" displayName="ServiceChoices" ref="F5:F15" headerRowCount="1">
  <autoFilter ref="F5:F15"/>
  <tableColumns count="1">
    <tableColumn id="6" name="Service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id="6" name="InputLimitSettings" displayName="InputLimitSettings" ref="I5:J9" headerRowCount="1">
  <autoFilter ref="I5:J9"/>
  <tableColumns count="2">
    <tableColumn id="9" name="Input Limit"/>
    <tableColumn id="10" name="Valu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G1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7" customWidth="1" min="3" max="3"/>
    <col width="15" customWidth="1" min="4" max="4"/>
    <col width="19" customWidth="1" min="5" max="5"/>
    <col width="21" customWidth="1" min="6" max="6"/>
    <col width="18" customWidth="1" min="7" max="7"/>
    <col width="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Landscaping Referral Source Tracker — Summary</t>
        </is>
      </c>
    </row>
    <row r="2">
      <c r="A2" s="2" t="inlineStr">
        <is>
          <t>As of</t>
        </is>
      </c>
      <c r="B2" s="29">
        <f>TODAY()</f>
        <v/>
      </c>
    </row>
    <row r="3"/>
    <row r="4">
      <c r="A4" s="4" t="inlineStr">
        <is>
          <t>Total Leads</t>
        </is>
      </c>
      <c r="B4" s="5">
        <f>COUNTIF(Leads!$A$5:$A$154,"&lt;&gt;")</f>
        <v/>
      </c>
      <c r="C4" s="4" t="inlineStr">
        <is>
          <t>Won Leads</t>
        </is>
      </c>
      <c r="D4" s="5">
        <f>COUNTIF(Leads!$I$5:$I$154,"Won")</f>
        <v/>
      </c>
      <c r="E4" s="4" t="inlineStr">
        <is>
          <t>Closed Win Rate</t>
        </is>
      </c>
      <c r="F4" s="30">
        <f>IFERROR($D$4/($D$4+COUNTIF(Leads!$I$5:$I$154,"Lost")),"")</f>
        <v/>
      </c>
    </row>
    <row r="5">
      <c r="A5" s="4" t="inlineStr">
        <is>
          <t>Open Estimated Opportunity</t>
        </is>
      </c>
      <c r="B5" s="7">
        <f>SUMIFS(Leads!$H$5:$H$154,Leads!$A$5:$A$154,"&lt;&gt;",Leads!$I$5:$I$154,"&lt;&gt;Won",Leads!$I$5:$I$154,"&lt;&gt;Lost")</f>
        <v/>
      </c>
      <c r="C5" s="4" t="inlineStr">
        <is>
          <t>Won Revenue</t>
        </is>
      </c>
      <c r="D5" s="7">
        <f>SUMIFS(Leads!$K$5:$K$154,Leads!$I$5:$I$154,"Won")</f>
        <v/>
      </c>
      <c r="E5" s="4" t="inlineStr">
        <is>
          <t>Average Won Revenue</t>
        </is>
      </c>
      <c r="F5" s="7">
        <f>IFERROR($D$5/$D$4,"")</f>
        <v/>
      </c>
    </row>
    <row r="6">
      <c r="A6" s="4" t="inlineStr">
        <is>
          <t>Referral-Sourced Leads</t>
        </is>
      </c>
      <c r="B6" s="5">
        <f>SUMIF($B$9:$B$16,"Referral",$C$9:$C$16)</f>
        <v/>
      </c>
      <c r="C6" s="4" t="inlineStr">
        <is>
          <t>Records to Review</t>
        </is>
      </c>
      <c r="D6" s="5">
        <f>COUNTIF(Leads!$M$5:$M$154,"Check*")+COUNTIF(Leads!$M$5:$M$154,"Add*")+COUNTIF(Leads!$M$5:$M$154,"Revenue*")+COUNTIF(Leads!$M$5:$M$154,"Outcome*")+COUNTIF(Leads!$M$5:$M$154,"Review*")</f>
        <v/>
      </c>
    </row>
    <row r="7"/>
    <row r="8" ht="34" customHeight="1">
      <c r="A8" s="8" t="inlineStr">
        <is>
          <t>Referral Source</t>
        </is>
      </c>
      <c r="B8" s="8" t="inlineStr">
        <is>
          <t>Source Group</t>
        </is>
      </c>
      <c r="C8" s="8" t="inlineStr">
        <is>
          <t>Leads</t>
        </is>
      </c>
      <c r="D8" s="8" t="inlineStr">
        <is>
          <t>Won Leads</t>
        </is>
      </c>
      <c r="E8" s="8" t="inlineStr">
        <is>
          <t>Closed Win Rate</t>
        </is>
      </c>
      <c r="F8" s="8" t="inlineStr">
        <is>
          <t>Open Est. Opportunity</t>
        </is>
      </c>
      <c r="G8" s="8" t="inlineStr">
        <is>
          <t>Won Revenue</t>
        </is>
      </c>
    </row>
    <row r="9">
      <c r="A9" s="9">
        <f>IF(Assumptions!$A$6="","",Assumptions!$A$6)</f>
        <v/>
      </c>
      <c r="B9" s="9">
        <f>IF($A9="","",Assumptions!$B$6)</f>
        <v/>
      </c>
      <c r="C9" s="10">
        <f>IF($A9="","",COUNTIF(Leads!$F$5:$F$154,$A9))</f>
        <v/>
      </c>
      <c r="D9" s="10">
        <f>IF($A9="","",COUNTIFS(Leads!$F$5:$F$154,$A9,Leads!$I$5:$I$154,"Won"))</f>
        <v/>
      </c>
      <c r="E9" s="31">
        <f>IF($A9="","",IFERROR($D9/($D9+COUNTIFS(Leads!$F$5:$F$154,$A9,Leads!$I$5:$I$154,"Lost")),""))</f>
        <v/>
      </c>
      <c r="F9" s="12">
        <f>IF($A9="","",SUMIFS(Leads!$H$5:$H$154,Leads!$F$5:$F$154,$A9,Leads!$I$5:$I$154,"&lt;&gt;Won",Leads!$I$5:$I$154,"&lt;&gt;Lost"))</f>
        <v/>
      </c>
      <c r="G9" s="12">
        <f>IF($A9="","",SUMIFS(Leads!$K$5:$K$154,Leads!$F$5:$F$154,$A9,Leads!$I$5:$I$154,"Won"))</f>
        <v/>
      </c>
    </row>
    <row r="10">
      <c r="A10" s="13">
        <f>IF(Assumptions!$A$7="","",Assumptions!$A$7)</f>
        <v/>
      </c>
      <c r="B10" s="13">
        <f>IF($A10="","",Assumptions!$B$7)</f>
        <v/>
      </c>
      <c r="C10" s="14">
        <f>IF($A10="","",COUNTIF(Leads!$F$5:$F$154,$A10))</f>
        <v/>
      </c>
      <c r="D10" s="14">
        <f>IF($A10="","",COUNTIFS(Leads!$F$5:$F$154,$A10,Leads!$I$5:$I$154,"Won"))</f>
        <v/>
      </c>
      <c r="E10" s="32">
        <f>IF($A10="","",IFERROR($D10/($D10+COUNTIFS(Leads!$F$5:$F$154,$A10,Leads!$I$5:$I$154,"Lost")),""))</f>
        <v/>
      </c>
      <c r="F10" s="16">
        <f>IF($A10="","",SUMIFS(Leads!$H$5:$H$154,Leads!$F$5:$F$154,$A10,Leads!$I$5:$I$154,"&lt;&gt;Won",Leads!$I$5:$I$154,"&lt;&gt;Lost"))</f>
        <v/>
      </c>
      <c r="G10" s="16">
        <f>IF($A10="","",SUMIFS(Leads!$K$5:$K$154,Leads!$F$5:$F$154,$A10,Leads!$I$5:$I$154,"Won"))</f>
        <v/>
      </c>
    </row>
    <row r="11">
      <c r="A11" s="9">
        <f>IF(Assumptions!$A$8="","",Assumptions!$A$8)</f>
        <v/>
      </c>
      <c r="B11" s="9">
        <f>IF($A11="","",Assumptions!$B$8)</f>
        <v/>
      </c>
      <c r="C11" s="10">
        <f>IF($A11="","",COUNTIF(Leads!$F$5:$F$154,$A11))</f>
        <v/>
      </c>
      <c r="D11" s="10">
        <f>IF($A11="","",COUNTIFS(Leads!$F$5:$F$154,$A11,Leads!$I$5:$I$154,"Won"))</f>
        <v/>
      </c>
      <c r="E11" s="31">
        <f>IF($A11="","",IFERROR($D11/($D11+COUNTIFS(Leads!$F$5:$F$154,$A11,Leads!$I$5:$I$154,"Lost")),""))</f>
        <v/>
      </c>
      <c r="F11" s="12">
        <f>IF($A11="","",SUMIFS(Leads!$H$5:$H$154,Leads!$F$5:$F$154,$A11,Leads!$I$5:$I$154,"&lt;&gt;Won",Leads!$I$5:$I$154,"&lt;&gt;Lost"))</f>
        <v/>
      </c>
      <c r="G11" s="12">
        <f>IF($A11="","",SUMIFS(Leads!$K$5:$K$154,Leads!$F$5:$F$154,$A11,Leads!$I$5:$I$154,"Won"))</f>
        <v/>
      </c>
    </row>
    <row r="12">
      <c r="A12" s="13">
        <f>IF(Assumptions!$A$9="","",Assumptions!$A$9)</f>
        <v/>
      </c>
      <c r="B12" s="13">
        <f>IF($A12="","",Assumptions!$B$9)</f>
        <v/>
      </c>
      <c r="C12" s="14">
        <f>IF($A12="","",COUNTIF(Leads!$F$5:$F$154,$A12))</f>
        <v/>
      </c>
      <c r="D12" s="14">
        <f>IF($A12="","",COUNTIFS(Leads!$F$5:$F$154,$A12,Leads!$I$5:$I$154,"Won"))</f>
        <v/>
      </c>
      <c r="E12" s="32">
        <f>IF($A12="","",IFERROR($D12/($D12+COUNTIFS(Leads!$F$5:$F$154,$A12,Leads!$I$5:$I$154,"Lost")),""))</f>
        <v/>
      </c>
      <c r="F12" s="16">
        <f>IF($A12="","",SUMIFS(Leads!$H$5:$H$154,Leads!$F$5:$F$154,$A12,Leads!$I$5:$I$154,"&lt;&gt;Won",Leads!$I$5:$I$154,"&lt;&gt;Lost"))</f>
        <v/>
      </c>
      <c r="G12" s="16">
        <f>IF($A12="","",SUMIFS(Leads!$K$5:$K$154,Leads!$F$5:$F$154,$A12,Leads!$I$5:$I$154,"Won"))</f>
        <v/>
      </c>
    </row>
    <row r="13">
      <c r="A13" s="9">
        <f>IF(Assumptions!$A$10="","",Assumptions!$A$10)</f>
        <v/>
      </c>
      <c r="B13" s="9">
        <f>IF($A13="","",Assumptions!$B$10)</f>
        <v/>
      </c>
      <c r="C13" s="10">
        <f>IF($A13="","",COUNTIF(Leads!$F$5:$F$154,$A13))</f>
        <v/>
      </c>
      <c r="D13" s="10">
        <f>IF($A13="","",COUNTIFS(Leads!$F$5:$F$154,$A13,Leads!$I$5:$I$154,"Won"))</f>
        <v/>
      </c>
      <c r="E13" s="31">
        <f>IF($A13="","",IFERROR($D13/($D13+COUNTIFS(Leads!$F$5:$F$154,$A13,Leads!$I$5:$I$154,"Lost")),""))</f>
        <v/>
      </c>
      <c r="F13" s="12">
        <f>IF($A13="","",SUMIFS(Leads!$H$5:$H$154,Leads!$F$5:$F$154,$A13,Leads!$I$5:$I$154,"&lt;&gt;Won",Leads!$I$5:$I$154,"&lt;&gt;Lost"))</f>
        <v/>
      </c>
      <c r="G13" s="12">
        <f>IF($A13="","",SUMIFS(Leads!$K$5:$K$154,Leads!$F$5:$F$154,$A13,Leads!$I$5:$I$154,"Won"))</f>
        <v/>
      </c>
    </row>
    <row r="14">
      <c r="A14" s="13">
        <f>IF(Assumptions!$A$11="","",Assumptions!$A$11)</f>
        <v/>
      </c>
      <c r="B14" s="13">
        <f>IF($A14="","",Assumptions!$B$11)</f>
        <v/>
      </c>
      <c r="C14" s="14">
        <f>IF($A14="","",COUNTIF(Leads!$F$5:$F$154,$A14))</f>
        <v/>
      </c>
      <c r="D14" s="14">
        <f>IF($A14="","",COUNTIFS(Leads!$F$5:$F$154,$A14,Leads!$I$5:$I$154,"Won"))</f>
        <v/>
      </c>
      <c r="E14" s="32">
        <f>IF($A14="","",IFERROR($D14/($D14+COUNTIFS(Leads!$F$5:$F$154,$A14,Leads!$I$5:$I$154,"Lost")),""))</f>
        <v/>
      </c>
      <c r="F14" s="16">
        <f>IF($A14="","",SUMIFS(Leads!$H$5:$H$154,Leads!$F$5:$F$154,$A14,Leads!$I$5:$I$154,"&lt;&gt;Won",Leads!$I$5:$I$154,"&lt;&gt;Lost"))</f>
        <v/>
      </c>
      <c r="G14" s="16">
        <f>IF($A14="","",SUMIFS(Leads!$K$5:$K$154,Leads!$F$5:$F$154,$A14,Leads!$I$5:$I$154,"Won"))</f>
        <v/>
      </c>
    </row>
    <row r="15">
      <c r="A15" s="9">
        <f>IF(Assumptions!$A$12="","",Assumptions!$A$12)</f>
        <v/>
      </c>
      <c r="B15" s="9">
        <f>IF($A15="","",Assumptions!$B$12)</f>
        <v/>
      </c>
      <c r="C15" s="10">
        <f>IF($A15="","",COUNTIF(Leads!$F$5:$F$154,$A15))</f>
        <v/>
      </c>
      <c r="D15" s="10">
        <f>IF($A15="","",COUNTIFS(Leads!$F$5:$F$154,$A15,Leads!$I$5:$I$154,"Won"))</f>
        <v/>
      </c>
      <c r="E15" s="31">
        <f>IF($A15="","",IFERROR($D15/($D15+COUNTIFS(Leads!$F$5:$F$154,$A15,Leads!$I$5:$I$154,"Lost")),""))</f>
        <v/>
      </c>
      <c r="F15" s="12">
        <f>IF($A15="","",SUMIFS(Leads!$H$5:$H$154,Leads!$F$5:$F$154,$A15,Leads!$I$5:$I$154,"&lt;&gt;Won",Leads!$I$5:$I$154,"&lt;&gt;Lost"))</f>
        <v/>
      </c>
      <c r="G15" s="12">
        <f>IF($A15="","",SUMIFS(Leads!$K$5:$K$154,Leads!$F$5:$F$154,$A15,Leads!$I$5:$I$154,"Won"))</f>
        <v/>
      </c>
    </row>
    <row r="16">
      <c r="A16" s="13">
        <f>IF(Assumptions!$A$13="","",Assumptions!$A$13)</f>
        <v/>
      </c>
      <c r="B16" s="13">
        <f>IF($A16="","",Assumptions!$B$13)</f>
        <v/>
      </c>
      <c r="C16" s="14">
        <f>IF($A16="","",COUNTIF(Leads!$F$5:$F$154,$A16))</f>
        <v/>
      </c>
      <c r="D16" s="14">
        <f>IF($A16="","",COUNTIFS(Leads!$F$5:$F$154,$A16,Leads!$I$5:$I$154,"Won"))</f>
        <v/>
      </c>
      <c r="E16" s="32">
        <f>IF($A16="","",IFERROR($D16/($D16+COUNTIFS(Leads!$F$5:$F$154,$A16,Leads!$I$5:$I$154,"Lost")),""))</f>
        <v/>
      </c>
      <c r="F16" s="16">
        <f>IF($A16="","",SUMIFS(Leads!$H$5:$H$154,Leads!$F$5:$F$154,$A16,Leads!$I$5:$I$154,"&lt;&gt;Won",Leads!$I$5:$I$154,"&lt;&gt;Lost"))</f>
        <v/>
      </c>
      <c r="G16" s="16">
        <f>IF($A16="","",SUMIFS(Leads!$K$5:$K$154,Leads!$F$5:$F$154,$A16,Leads!$I$5:$I$154,"Won"))</f>
        <v/>
      </c>
    </row>
  </sheetData>
  <mergeCells count="1">
    <mergeCell ref="A1:G1"/>
  </mergeCells>
  <conditionalFormatting sqref="G9:G16">
    <cfRule type="expression" priority="1" dxfId="0">
      <formula>$G9&gt;0</formula>
    </cfRule>
  </conditionalFormatting>
  <conditionalFormatting sqref="D6">
    <cfRule type="expression" priority="2" dxfId="1">
      <formula>$D$6&gt;0</formula>
    </cfRule>
  </conditionalFormatting>
  <pageMargins left="0.25" right="0.25" top="0.4" bottom="0.4" header="0.5" footer="0.5"/>
  <pageSetup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M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7" customWidth="1" min="3" max="3"/>
    <col width="28" customWidth="1" min="4" max="4"/>
    <col width="27" customWidth="1" min="5" max="5"/>
    <col width="24" customWidth="1" min="6" max="6"/>
    <col width="44" customWidth="1" min="7" max="7"/>
    <col width="18" customWidth="1" min="8" max="8"/>
    <col width="21" customWidth="1" min="9" max="9"/>
    <col width="14" customWidth="1" min="10" max="10"/>
    <col width="16" customWidth="1" min="11" max="11"/>
    <col width="21" customWidth="1" min="12" max="12"/>
    <col width="32" customWidth="1" min="13" max="13"/>
  </cols>
  <sheetData>
    <row r="1" ht="28" customHeight="1">
      <c r="A1" s="1" t="inlineStr">
        <is>
          <t>Landscaping Referral Source Tracker — Lead Records</t>
        </is>
      </c>
    </row>
    <row r="2" ht="28" customHeight="1">
      <c r="A2" s="17" t="inlineStr">
        <is>
          <t>Yellow cells are editable. Red review prompts identify records that need a human check.</t>
        </is>
      </c>
    </row>
    <row r="3"/>
    <row r="4" ht="34" customHeight="1">
      <c r="A4" s="8" t="inlineStr">
        <is>
          <t>Lead ID</t>
        </is>
      </c>
      <c r="B4" s="8" t="inlineStr">
        <is>
          <t>Inquiry Date</t>
        </is>
      </c>
      <c r="C4" s="8" t="inlineStr">
        <is>
          <t>Prospect</t>
        </is>
      </c>
      <c r="D4" s="8" t="inlineStr">
        <is>
          <t>Property or Project</t>
        </is>
      </c>
      <c r="E4" s="8" t="inlineStr">
        <is>
          <t>Service</t>
        </is>
      </c>
      <c r="F4" s="8" t="inlineStr">
        <is>
          <t>Referral Source</t>
        </is>
      </c>
      <c r="G4" s="8" t="inlineStr">
        <is>
          <t>Referrer or Campaign</t>
        </is>
      </c>
      <c r="H4" s="8" t="inlineStr">
        <is>
          <t>Estimated Opportunity</t>
        </is>
      </c>
      <c r="I4" s="8" t="inlineStr">
        <is>
          <t>Lead Status</t>
        </is>
      </c>
      <c r="J4" s="8" t="inlineStr">
        <is>
          <t>Outcome Date</t>
        </is>
      </c>
      <c r="K4" s="8" t="inlineStr">
        <is>
          <t>Won Revenue</t>
        </is>
      </c>
      <c r="L4" s="8" t="inlineStr">
        <is>
          <t>Days to Outcome or Age</t>
        </is>
      </c>
      <c r="M4" s="8" t="inlineStr">
        <is>
          <t>Record Review</t>
        </is>
      </c>
    </row>
    <row r="5">
      <c r="A5" s="18" t="inlineStr">
        <is>
          <t>FIC-26001</t>
        </is>
      </c>
      <c r="B5" s="33" t="n">
        <v>46176</v>
      </c>
      <c r="C5" s="20" t="inlineStr">
        <is>
          <t>Fictional Alder Household</t>
        </is>
      </c>
      <c r="D5" s="20" t="inlineStr">
        <is>
          <t>Fictional Alder Residence</t>
        </is>
      </c>
      <c r="E5" s="18" t="inlineStr">
        <is>
          <t>Planting &amp; Bed Installation</t>
        </is>
      </c>
      <c r="F5" s="18" t="inlineStr">
        <is>
          <t>Customer Referral</t>
        </is>
      </c>
      <c r="G5" s="20" t="inlineStr">
        <is>
          <t>Fictional Rivera Neighbor — Requested a front planting bed refresh.</t>
        </is>
      </c>
      <c r="H5" s="21" t="n">
        <v>4800</v>
      </c>
      <c r="I5" s="22" t="inlineStr">
        <is>
          <t>Won</t>
        </is>
      </c>
      <c r="J5" s="33" t="n">
        <v>46188</v>
      </c>
      <c r="K5" s="21" t="n">
        <v>4650</v>
      </c>
      <c r="L5" s="23">
        <f>IF($A5="","",IF($B5="","",IF(OR($I5="Won",$I5="Lost"),IF($J5="","",MAX(0,$J5-$B5)),MAX(0,TODAY()-$B5))))</f>
        <v/>
      </c>
      <c r="M5" s="24">
        <f>IF($A5="","",IF(COUNTIF($A$5:$A$154,$A5)&gt;1,"Check duplicate lead ID",IF($B5="","Check inquiry date",IF($F5="","Check referral source",IF($I5="","Check lead status",IF(AND(OR($I5="Won",$I5="Lost"),$J5=""),"Add outcome date",IF(AND($J5&lt;&gt;"",$B5&lt;&gt;"",$J5&lt;$B5),"Outcome before inquiry",IF(AND($I5&lt;&gt;"Won",$I5&lt;&gt;"Lost",$J5&lt;&gt;""),"Outcome date for open lead",IF(AND($I5="Won",OR($K5="",$K5&lt;=0)),"Check won revenue",IF(AND($I5&lt;&gt;"Won",$K5&lt;&gt;""),"Revenue entered for non-won lead",IF(AND($I5&lt;&gt;"Won",$I5&lt;&gt;"Lost",$L5&gt;=Assumptions!$J$9),"Review aging lead","OK")))))))))))</f>
        <v/>
      </c>
    </row>
    <row r="6">
      <c r="A6" s="18" t="inlineStr">
        <is>
          <t>FIC-26002</t>
        </is>
      </c>
      <c r="B6" s="33" t="n">
        <v>46191</v>
      </c>
      <c r="C6" s="20" t="inlineStr">
        <is>
          <t>Fictional Bluebird Household</t>
        </is>
      </c>
      <c r="D6" s="20" t="inlineStr">
        <is>
          <t>Fictional Bluebird Residence</t>
        </is>
      </c>
      <c r="E6" s="18" t="inlineStr">
        <is>
          <t>Landscape Design</t>
        </is>
      </c>
      <c r="F6" s="18" t="inlineStr">
        <is>
          <t>Website</t>
        </is>
      </c>
      <c r="G6" s="20" t="inlineStr">
        <is>
          <t>Fictional Spring Portfolio Page — Considering a backyard layout update.</t>
        </is>
      </c>
      <c r="H6" s="21" t="n">
        <v>8200</v>
      </c>
      <c r="I6" s="22" t="inlineStr">
        <is>
          <t>Estimate Sent</t>
        </is>
      </c>
      <c r="J6" s="33" t="n"/>
      <c r="K6" s="21" t="n"/>
      <c r="L6" s="25">
        <f>IF($A6="","",IF($B6="","",IF(OR($I6="Won",$I6="Lost"),IF($J6="","",MAX(0,$J6-$B6)),MAX(0,TODAY()-$B6))))</f>
        <v/>
      </c>
      <c r="M6" s="26">
        <f>IF($A6="","",IF(COUNTIF($A$5:$A$154,$A6)&gt;1,"Check duplicate lead ID",IF($B6="","Check inquiry date",IF($F6="","Check referral source",IF($I6="","Check lead status",IF(AND(OR($I6="Won",$I6="Lost"),$J6=""),"Add outcome date",IF(AND($J6&lt;&gt;"",$B6&lt;&gt;"",$J6&lt;$B6),"Outcome before inquiry",IF(AND($I6&lt;&gt;"Won",$I6&lt;&gt;"Lost",$J6&lt;&gt;""),"Outcome date for open lead",IF(AND($I6="Won",OR($K6="",$K6&lt;=0)),"Check won revenue",IF(AND($I6&lt;&gt;"Won",$K6&lt;&gt;""),"Revenue entered for non-won lead",IF(AND($I6&lt;&gt;"Won",$I6&lt;&gt;"Lost",$L6&gt;=Assumptions!$J$9),"Review aging lead","OK")))))))))))</f>
        <v/>
      </c>
    </row>
    <row r="7">
      <c r="A7" s="18" t="inlineStr">
        <is>
          <t>FIC-26003</t>
        </is>
      </c>
      <c r="B7" s="33" t="n">
        <v>46205</v>
      </c>
      <c r="C7" s="20" t="inlineStr">
        <is>
          <t>Fictional Cedar Household</t>
        </is>
      </c>
      <c r="D7" s="20" t="inlineStr">
        <is>
          <t>Fictional Cedar Residence</t>
        </is>
      </c>
      <c r="E7" s="18" t="inlineStr">
        <is>
          <t>Hardscape Installation</t>
        </is>
      </c>
      <c r="F7" s="18" t="inlineStr">
        <is>
          <t>Partner Referral</t>
        </is>
      </c>
      <c r="G7" s="20" t="inlineStr">
        <is>
          <t>Fictional Cedar Masonry Partner — Project timing did not align.</t>
        </is>
      </c>
      <c r="H7" s="21" t="n">
        <v>3500</v>
      </c>
      <c r="I7" s="22" t="inlineStr">
        <is>
          <t>Lost</t>
        </is>
      </c>
      <c r="J7" s="33" t="n">
        <v>46213</v>
      </c>
      <c r="K7" s="21" t="n"/>
      <c r="L7" s="23">
        <f>IF($A7="","",IF($B7="","",IF(OR($I7="Won",$I7="Lost"),IF($J7="","",MAX(0,$J7-$B7)),MAX(0,TODAY()-$B7))))</f>
        <v/>
      </c>
      <c r="M7" s="24">
        <f>IF($A7="","",IF(COUNTIF($A$5:$A$154,$A7)&gt;1,"Check duplicate lead ID",IF($B7="","Check inquiry date",IF($F7="","Check referral source",IF($I7="","Check lead status",IF(AND(OR($I7="Won",$I7="Lost"),$J7=""),"Add outcome date",IF(AND($J7&lt;&gt;"",$B7&lt;&gt;"",$J7&lt;$B7),"Outcome before inquiry",IF(AND($I7&lt;&gt;"Won",$I7&lt;&gt;"Lost",$J7&lt;&gt;""),"Outcome date for open lead",IF(AND($I7="Won",OR($K7="",$K7&lt;=0)),"Check won revenue",IF(AND($I7&lt;&gt;"Won",$K7&lt;&gt;""),"Revenue entered for non-won lead",IF(AND($I7&lt;&gt;"Won",$I7&lt;&gt;"Lost",$L7&gt;=Assumptions!$J$9),"Review aging lead","OK")))))))))))</f>
        <v/>
      </c>
    </row>
    <row r="8">
      <c r="A8" s="18" t="inlineStr">
        <is>
          <t>FIC-26004</t>
        </is>
      </c>
      <c r="B8" s="33" t="n">
        <v>46214</v>
      </c>
      <c r="C8" s="20" t="inlineStr">
        <is>
          <t>Fictional Dogwood Household</t>
        </is>
      </c>
      <c r="D8" s="20" t="inlineStr">
        <is>
          <t>Fictional Dogwood Residence</t>
        </is>
      </c>
      <c r="E8" s="18" t="inlineStr">
        <is>
          <t>Irrigation Repair</t>
        </is>
      </c>
      <c r="F8" s="18" t="inlineStr">
        <is>
          <t>Google Business Profile</t>
        </is>
      </c>
      <c r="G8" s="20" t="inlineStr">
        <is>
          <t>Fictional Map Listing Search — Approved repair work after inspection.</t>
        </is>
      </c>
      <c r="H8" s="21" t="n">
        <v>2100</v>
      </c>
      <c r="I8" s="22" t="inlineStr">
        <is>
          <t>Won</t>
        </is>
      </c>
      <c r="J8" s="33" t="n">
        <v>46226</v>
      </c>
      <c r="K8" s="21" t="n">
        <v>2250</v>
      </c>
      <c r="L8" s="25">
        <f>IF($A8="","",IF($B8="","",IF(OR($I8="Won",$I8="Lost"),IF($J8="","",MAX(0,$J8-$B8)),MAX(0,TODAY()-$B8))))</f>
        <v/>
      </c>
      <c r="M8" s="26">
        <f>IF($A8="","",IF(COUNTIF($A$5:$A$154,$A8)&gt;1,"Check duplicate lead ID",IF($B8="","Check inquiry date",IF($F8="","Check referral source",IF($I8="","Check lead status",IF(AND(OR($I8="Won",$I8="Lost"),$J8=""),"Add outcome date",IF(AND($J8&lt;&gt;"",$B8&lt;&gt;"",$J8&lt;$B8),"Outcome before inquiry",IF(AND($I8&lt;&gt;"Won",$I8&lt;&gt;"Lost",$J8&lt;&gt;""),"Outcome date for open lead",IF(AND($I8="Won",OR($K8="",$K8&lt;=0)),"Check won revenue",IF(AND($I8&lt;&gt;"Won",$K8&lt;&gt;""),"Revenue entered for non-won lead",IF(AND($I8&lt;&gt;"Won",$I8&lt;&gt;"Lost",$L8&gt;=Assumptions!$J$9),"Review aging lead","OK")))))))))))</f>
        <v/>
      </c>
    </row>
    <row r="9">
      <c r="A9" s="18" t="inlineStr">
        <is>
          <t>FIC-26005</t>
        </is>
      </c>
      <c r="B9" s="33" t="n">
        <v>46232</v>
      </c>
      <c r="C9" s="20" t="inlineStr">
        <is>
          <t>Fictional Evergreen Household</t>
        </is>
      </c>
      <c r="D9" s="20" t="inlineStr">
        <is>
          <t>Fictional Evergreen Residence</t>
        </is>
      </c>
      <c r="E9" s="18" t="inlineStr">
        <is>
          <t>Mulch Installation</t>
        </is>
      </c>
      <c r="F9" s="18" t="inlineStr">
        <is>
          <t>Yard Sign</t>
        </is>
      </c>
      <c r="G9" s="20" t="inlineStr">
        <is>
          <t>Fictional Oakview Yard Sign — Asked for pricing on front and side beds.</t>
        </is>
      </c>
      <c r="H9" s="21" t="n">
        <v>1200</v>
      </c>
      <c r="I9" s="22" t="inlineStr">
        <is>
          <t>Contacted</t>
        </is>
      </c>
      <c r="J9" s="33" t="n"/>
      <c r="K9" s="21" t="n"/>
      <c r="L9" s="23">
        <f>IF($A9="","",IF($B9="","",IF(OR($I9="Won",$I9="Lost"),IF($J9="","",MAX(0,$J9-$B9)),MAX(0,TODAY()-$B9))))</f>
        <v/>
      </c>
      <c r="M9" s="24">
        <f>IF($A9="","",IF(COUNTIF($A$5:$A$154,$A9)&gt;1,"Check duplicate lead ID",IF($B9="","Check inquiry date",IF($F9="","Check referral source",IF($I9="","Check lead status",IF(AND(OR($I9="Won",$I9="Lost"),$J9=""),"Add outcome date",IF(AND($J9&lt;&gt;"",$B9&lt;&gt;"",$J9&lt;$B9),"Outcome before inquiry",IF(AND($I9&lt;&gt;"Won",$I9&lt;&gt;"Lost",$J9&lt;&gt;""),"Outcome date for open lead",IF(AND($I9="Won",OR($K9="",$K9&lt;=0)),"Check won revenue",IF(AND($I9&lt;&gt;"Won",$K9&lt;&gt;""),"Revenue entered for non-won lead",IF(AND($I9&lt;&gt;"Won",$I9&lt;&gt;"Lost",$L9&gt;=Assumptions!$J$9),"Review aging lead","OK")))))))))))</f>
        <v/>
      </c>
    </row>
    <row r="10">
      <c r="A10" s="18" t="inlineStr">
        <is>
          <t>FIC-26006</t>
        </is>
      </c>
      <c r="B10" s="33" t="n">
        <v>46239</v>
      </c>
      <c r="C10" s="20" t="inlineStr">
        <is>
          <t>Fictional Fern Household</t>
        </is>
      </c>
      <c r="D10" s="20" t="inlineStr">
        <is>
          <t>Fictional Fern Residence</t>
        </is>
      </c>
      <c r="E10" s="18" t="inlineStr">
        <is>
          <t>Sod Installation</t>
        </is>
      </c>
      <c r="F10" s="18" t="inlineStr">
        <is>
          <t>Employee Referral</t>
        </is>
      </c>
      <c r="G10" s="20" t="inlineStr">
        <is>
          <t>Fictional Morgan Team Referral — Selected sod replacement for the rear lawn.</t>
        </is>
      </c>
      <c r="H10" s="21" t="n">
        <v>6900</v>
      </c>
      <c r="I10" s="22" t="inlineStr">
        <is>
          <t>Won</t>
        </is>
      </c>
      <c r="J10" s="33" t="n">
        <v>46254</v>
      </c>
      <c r="K10" s="21" t="n">
        <v>6800</v>
      </c>
      <c r="L10" s="25">
        <f>IF($A10="","",IF($B10="","",IF(OR($I10="Won",$I10="Lost"),IF($J10="","",MAX(0,$J10-$B10)),MAX(0,TODAY()-$B10))))</f>
        <v/>
      </c>
      <c r="M10" s="26">
        <f>IF($A10="","",IF(COUNTIF($A$5:$A$154,$A10)&gt;1,"Check duplicate lead ID",IF($B10="","Check inquiry date",IF($F10="","Check referral source",IF($I10="","Check lead status",IF(AND(OR($I10="Won",$I10="Lost"),$J10=""),"Add outcome date",IF(AND($J10&lt;&gt;"",$B10&lt;&gt;"",$J10&lt;$B10),"Outcome before inquiry",IF(AND($I10&lt;&gt;"Won",$I10&lt;&gt;"Lost",$J10&lt;&gt;""),"Outcome date for open lead",IF(AND($I10="Won",OR($K10="",$K10&lt;=0)),"Check won revenue",IF(AND($I10&lt;&gt;"Won",$K10&lt;&gt;""),"Revenue entered for non-won lead",IF(AND($I10&lt;&gt;"Won",$I10&lt;&gt;"Lost",$L10&gt;=Assumptions!$J$9),"Review aging lead","OK")))))))))))</f>
        <v/>
      </c>
    </row>
    <row r="11">
      <c r="A11" s="18" t="inlineStr">
        <is>
          <t>FIC-26007</t>
        </is>
      </c>
      <c r="B11" s="33" t="n">
        <v>46248</v>
      </c>
      <c r="C11" s="20" t="inlineStr">
        <is>
          <t>Fictional Gardenia Household</t>
        </is>
      </c>
      <c r="D11" s="20" t="inlineStr">
        <is>
          <t>Fictional Gardenia Residence</t>
        </is>
      </c>
      <c r="E11" s="18" t="inlineStr">
        <is>
          <t>Drainage Improvement</t>
        </is>
      </c>
      <c r="F11" s="18" t="inlineStr">
        <is>
          <t>Social Media</t>
        </is>
      </c>
      <c r="G11" s="20" t="inlineStr">
        <is>
          <t>Fictional Patio Makeover Post — Waiting for the prospect to confirm timing.</t>
        </is>
      </c>
      <c r="H11" s="21" t="n">
        <v>5500</v>
      </c>
      <c r="I11" s="22" t="inlineStr">
        <is>
          <t>On Hold</t>
        </is>
      </c>
      <c r="J11" s="33" t="n"/>
      <c r="K11" s="21" t="n"/>
      <c r="L11" s="23">
        <f>IF($A11="","",IF($B11="","",IF(OR($I11="Won",$I11="Lost"),IF($J11="","",MAX(0,$J11-$B11)),MAX(0,TODAY()-$B11))))</f>
        <v/>
      </c>
      <c r="M11" s="24">
        <f>IF($A11="","",IF(COUNTIF($A$5:$A$154,$A11)&gt;1,"Check duplicate lead ID",IF($B11="","Check inquiry date",IF($F11="","Check referral source",IF($I11="","Check lead status",IF(AND(OR($I11="Won",$I11="Lost"),$J11=""),"Add outcome date",IF(AND($J11&lt;&gt;"",$B11&lt;&gt;"",$J11&lt;$B11),"Outcome before inquiry",IF(AND($I11&lt;&gt;"Won",$I11&lt;&gt;"Lost",$J11&lt;&gt;""),"Outcome date for open lead",IF(AND($I11="Won",OR($K11="",$K11&lt;=0)),"Check won revenue",IF(AND($I11&lt;&gt;"Won",$K11&lt;&gt;""),"Revenue entered for non-won lead",IF(AND($I11&lt;&gt;"Won",$I11&lt;&gt;"Lost",$L11&gt;=Assumptions!$J$9),"Review aging lead","OK")))))))))))</f>
        <v/>
      </c>
    </row>
    <row r="12">
      <c r="A12" s="18" t="inlineStr">
        <is>
          <t>FIC-26008</t>
        </is>
      </c>
      <c r="B12" s="33" t="n">
        <v>46259</v>
      </c>
      <c r="C12" s="20" t="inlineStr">
        <is>
          <t>Fictional Hawthorn Household</t>
        </is>
      </c>
      <c r="D12" s="20" t="inlineStr">
        <is>
          <t>Fictional Hawthorn Residence</t>
        </is>
      </c>
      <c r="E12" s="18" t="inlineStr">
        <is>
          <t>Seasonal Cleanup</t>
        </is>
      </c>
      <c r="F12" s="18" t="inlineStr">
        <is>
          <t>Community Event</t>
        </is>
      </c>
      <c r="G12" s="20" t="inlineStr">
        <is>
          <t>Fictional Brookside Expo Booth — Requested a fall cleanup estimate.</t>
        </is>
      </c>
      <c r="H12" s="21" t="n">
        <v>3000</v>
      </c>
      <c r="I12" s="22" t="inlineStr">
        <is>
          <t>Estimate Scheduled</t>
        </is>
      </c>
      <c r="J12" s="33" t="n"/>
      <c r="K12" s="21" t="n"/>
      <c r="L12" s="25">
        <f>IF($A12="","",IF($B12="","",IF(OR($I12="Won",$I12="Lost"),IF($J12="","",MAX(0,$J12-$B12)),MAX(0,TODAY()-$B12))))</f>
        <v/>
      </c>
      <c r="M12" s="26">
        <f>IF($A12="","",IF(COUNTIF($A$5:$A$154,$A12)&gt;1,"Check duplicate lead ID",IF($B12="","Check inquiry date",IF($F12="","Check referral source",IF($I12="","Check lead status",IF(AND(OR($I12="Won",$I12="Lost"),$J12=""),"Add outcome date",IF(AND($J12&lt;&gt;"",$B12&lt;&gt;"",$J12&lt;$B12),"Outcome before inquiry",IF(AND($I12&lt;&gt;"Won",$I12&lt;&gt;"Lost",$J12&lt;&gt;""),"Outcome date for open lead",IF(AND($I12="Won",OR($K12="",$K12&lt;=0)),"Check won revenue",IF(AND($I12&lt;&gt;"Won",$K12&lt;&gt;""),"Revenue entered for non-won lead",IF(AND($I12&lt;&gt;"Won",$I12&lt;&gt;"Lost",$L12&gt;=Assumptions!$J$9),"Review aging lead","OK")))))))))))</f>
        <v/>
      </c>
    </row>
    <row r="13">
      <c r="A13" s="18" t="inlineStr">
        <is>
          <t>FIC-26009</t>
        </is>
      </c>
      <c r="B13" s="33" t="n">
        <v>46266</v>
      </c>
      <c r="C13" s="20" t="inlineStr">
        <is>
          <t>Fictional Iris Household</t>
        </is>
      </c>
      <c r="D13" s="20" t="inlineStr">
        <is>
          <t>Fictional Iris Residence</t>
        </is>
      </c>
      <c r="E13" s="18" t="inlineStr">
        <is>
          <t>Lawn Maintenance</t>
        </is>
      </c>
      <c r="F13" s="18" t="inlineStr">
        <is>
          <t>Customer Referral</t>
        </is>
      </c>
      <c r="G13" s="20" t="inlineStr">
        <is>
          <t>Fictional Bennett Neighbor — Scope and service frequency are not yet confirmed.</t>
        </is>
      </c>
      <c r="H13" s="21" t="n">
        <v>0</v>
      </c>
      <c r="I13" s="22" t="inlineStr">
        <is>
          <t>New</t>
        </is>
      </c>
      <c r="J13" s="33" t="n"/>
      <c r="K13" s="21" t="n"/>
      <c r="L13" s="23">
        <f>IF($A13="","",IF($B13="","",IF(OR($I13="Won",$I13="Lost"),IF($J13="","",MAX(0,$J13-$B13)),MAX(0,TODAY()-$B13))))</f>
        <v/>
      </c>
      <c r="M13" s="24">
        <f>IF($A13="","",IF(COUNTIF($A$5:$A$154,$A13)&gt;1,"Check duplicate lead ID",IF($B13="","Check inquiry date",IF($F13="","Check referral source",IF($I13="","Check lead status",IF(AND(OR($I13="Won",$I13="Lost"),$J13=""),"Add outcome date",IF(AND($J13&lt;&gt;"",$B13&lt;&gt;"",$J13&lt;$B13),"Outcome before inquiry",IF(AND($I13&lt;&gt;"Won",$I13&lt;&gt;"Lost",$J13&lt;&gt;""),"Outcome date for open lead",IF(AND($I13="Won",OR($K13="",$K13&lt;=0)),"Check won revenue",IF(AND($I13&lt;&gt;"Won",$K13&lt;&gt;""),"Revenue entered for non-won lead",IF(AND($I13&lt;&gt;"Won",$I13&lt;&gt;"Lost",$L13&gt;=Assumptions!$J$9),"Review aging lead","OK")))))))))))</f>
        <v/>
      </c>
    </row>
    <row r="14">
      <c r="A14" s="18" t="inlineStr">
        <is>
          <t>FIC-26010</t>
        </is>
      </c>
      <c r="B14" s="33" t="n">
        <v>46272</v>
      </c>
      <c r="C14" s="20" t="inlineStr">
        <is>
          <t>Fictional Juniper Household</t>
        </is>
      </c>
      <c r="D14" s="20" t="inlineStr">
        <is>
          <t>Fictional Juniper Residence</t>
        </is>
      </c>
      <c r="E14" s="18" t="inlineStr">
        <is>
          <t>Tree &amp; Shrub Care</t>
        </is>
      </c>
      <c r="F14" s="18" t="inlineStr">
        <is>
          <t>Website</t>
        </is>
      </c>
      <c r="G14" s="20" t="inlineStr">
        <is>
          <t>Fictional Outdoor Ideas Page — Reviewing a phased ornamental care proposal.</t>
        </is>
      </c>
      <c r="H14" s="21" t="n">
        <v>12500</v>
      </c>
      <c r="I14" s="22" t="inlineStr">
        <is>
          <t>Estimate Sent</t>
        </is>
      </c>
      <c r="J14" s="33" t="n"/>
      <c r="K14" s="21" t="n"/>
      <c r="L14" s="25">
        <f>IF($A14="","",IF($B14="","",IF(OR($I14="Won",$I14="Lost"),IF($J14="","",MAX(0,$J14-$B14)),MAX(0,TODAY()-$B14))))</f>
        <v/>
      </c>
      <c r="M14" s="26">
        <f>IF($A14="","",IF(COUNTIF($A$5:$A$154,$A14)&gt;1,"Check duplicate lead ID",IF($B14="","Check inquiry date",IF($F14="","Check referral source",IF($I14="","Check lead status",IF(AND(OR($I14="Won",$I14="Lost"),$J14=""),"Add outcome date",IF(AND($J14&lt;&gt;"",$B14&lt;&gt;"",$J14&lt;$B14),"Outcome before inquiry",IF(AND($I14&lt;&gt;"Won",$I14&lt;&gt;"Lost",$J14&lt;&gt;""),"Outcome date for open lead",IF(AND($I14="Won",OR($K14="",$K14&lt;=0)),"Check won revenue",IF(AND($I14&lt;&gt;"Won",$K14&lt;&gt;""),"Revenue entered for non-won lead",IF(AND($I14&lt;&gt;"Won",$I14&lt;&gt;"Lost",$L14&gt;=Assumptions!$J$9),"Review aging lead","OK")))))))))))</f>
        <v/>
      </c>
    </row>
    <row r="15">
      <c r="A15" s="18" t="n"/>
      <c r="B15" s="33" t="n"/>
      <c r="C15" s="20" t="n"/>
      <c r="D15" s="20" t="n"/>
      <c r="E15" s="18" t="n"/>
      <c r="F15" s="18" t="n"/>
      <c r="G15" s="20" t="n"/>
      <c r="H15" s="21" t="n"/>
      <c r="I15" s="22" t="n"/>
      <c r="J15" s="33" t="n"/>
      <c r="K15" s="21" t="n"/>
      <c r="L15" s="23">
        <f>IF($A15="","",IF($B15="","",IF(OR($I15="Won",$I15="Lost"),IF($J15="","",MAX(0,$J15-$B15)),MAX(0,TODAY()-$B15))))</f>
        <v/>
      </c>
      <c r="M15" s="24">
        <f>IF($A15="","",IF(COUNTIF($A$5:$A$154,$A15)&gt;1,"Check duplicate lead ID",IF($B15="","Check inquiry date",IF($F15="","Check referral source",IF($I15="","Check lead status",IF(AND(OR($I15="Won",$I15="Lost"),$J15=""),"Add outcome date",IF(AND($J15&lt;&gt;"",$B15&lt;&gt;"",$J15&lt;$B15),"Outcome before inquiry",IF(AND($I15&lt;&gt;"Won",$I15&lt;&gt;"Lost",$J15&lt;&gt;""),"Outcome date for open lead",IF(AND($I15="Won",OR($K15="",$K15&lt;=0)),"Check won revenue",IF(AND($I15&lt;&gt;"Won",$K15&lt;&gt;""),"Revenue entered for non-won lead",IF(AND($I15&lt;&gt;"Won",$I15&lt;&gt;"Lost",$L15&gt;=Assumptions!$J$9),"Review aging lead","OK")))))))))))</f>
        <v/>
      </c>
    </row>
    <row r="16">
      <c r="A16" s="18" t="n"/>
      <c r="B16" s="33" t="n"/>
      <c r="C16" s="20" t="n"/>
      <c r="D16" s="20" t="n"/>
      <c r="E16" s="18" t="n"/>
      <c r="F16" s="18" t="n"/>
      <c r="G16" s="20" t="n"/>
      <c r="H16" s="21" t="n"/>
      <c r="I16" s="22" t="n"/>
      <c r="J16" s="33" t="n"/>
      <c r="K16" s="21" t="n"/>
      <c r="L16" s="25">
        <f>IF($A16="","",IF($B16="","",IF(OR($I16="Won",$I16="Lost"),IF($J16="","",MAX(0,$J16-$B16)),MAX(0,TODAY()-$B16))))</f>
        <v/>
      </c>
      <c r="M16" s="26">
        <f>IF($A16="","",IF(COUNTIF($A$5:$A$154,$A16)&gt;1,"Check duplicate lead ID",IF($B16="","Check inquiry date",IF($F16="","Check referral source",IF($I16="","Check lead status",IF(AND(OR($I16="Won",$I16="Lost"),$J16=""),"Add outcome date",IF(AND($J16&lt;&gt;"",$B16&lt;&gt;"",$J16&lt;$B16),"Outcome before inquiry",IF(AND($I16&lt;&gt;"Won",$I16&lt;&gt;"Lost",$J16&lt;&gt;""),"Outcome date for open lead",IF(AND($I16="Won",OR($K16="",$K16&lt;=0)),"Check won revenue",IF(AND($I16&lt;&gt;"Won",$K16&lt;&gt;""),"Revenue entered for non-won lead",IF(AND($I16&lt;&gt;"Won",$I16&lt;&gt;"Lost",$L16&gt;=Assumptions!$J$9),"Review aging lead","OK")))))))))))</f>
        <v/>
      </c>
    </row>
    <row r="17">
      <c r="A17" s="18" t="n"/>
      <c r="B17" s="33" t="n"/>
      <c r="C17" s="20" t="n"/>
      <c r="D17" s="20" t="n"/>
      <c r="E17" s="18" t="n"/>
      <c r="F17" s="18" t="n"/>
      <c r="G17" s="20" t="n"/>
      <c r="H17" s="21" t="n"/>
      <c r="I17" s="22" t="n"/>
      <c r="J17" s="33" t="n"/>
      <c r="K17" s="21" t="n"/>
      <c r="L17" s="23">
        <f>IF($A17="","",IF($B17="","",IF(OR($I17="Won",$I17="Lost"),IF($J17="","",MAX(0,$J17-$B17)),MAX(0,TODAY()-$B17))))</f>
        <v/>
      </c>
      <c r="M17" s="24">
        <f>IF($A17="","",IF(COUNTIF($A$5:$A$154,$A17)&gt;1,"Check duplicate lead ID",IF($B17="","Check inquiry date",IF($F17="","Check referral source",IF($I17="","Check lead status",IF(AND(OR($I17="Won",$I17="Lost"),$J17=""),"Add outcome date",IF(AND($J17&lt;&gt;"",$B17&lt;&gt;"",$J17&lt;$B17),"Outcome before inquiry",IF(AND($I17&lt;&gt;"Won",$I17&lt;&gt;"Lost",$J17&lt;&gt;""),"Outcome date for open lead",IF(AND($I17="Won",OR($K17="",$K17&lt;=0)),"Check won revenue",IF(AND($I17&lt;&gt;"Won",$K17&lt;&gt;""),"Revenue entered for non-won lead",IF(AND($I17&lt;&gt;"Won",$I17&lt;&gt;"Lost",$L17&gt;=Assumptions!$J$9),"Review aging lead","OK")))))))))))</f>
        <v/>
      </c>
    </row>
    <row r="18">
      <c r="A18" s="18" t="n"/>
      <c r="B18" s="33" t="n"/>
      <c r="C18" s="20" t="n"/>
      <c r="D18" s="20" t="n"/>
      <c r="E18" s="18" t="n"/>
      <c r="F18" s="18" t="n"/>
      <c r="G18" s="20" t="n"/>
      <c r="H18" s="21" t="n"/>
      <c r="I18" s="22" t="n"/>
      <c r="J18" s="33" t="n"/>
      <c r="K18" s="21" t="n"/>
      <c r="L18" s="25">
        <f>IF($A18="","",IF($B18="","",IF(OR($I18="Won",$I18="Lost"),IF($J18="","",MAX(0,$J18-$B18)),MAX(0,TODAY()-$B18))))</f>
        <v/>
      </c>
      <c r="M18" s="26">
        <f>IF($A18="","",IF(COUNTIF($A$5:$A$154,$A18)&gt;1,"Check duplicate lead ID",IF($B18="","Check inquiry date",IF($F18="","Check referral source",IF($I18="","Check lead status",IF(AND(OR($I18="Won",$I18="Lost"),$J18=""),"Add outcome date",IF(AND($J18&lt;&gt;"",$B18&lt;&gt;"",$J18&lt;$B18),"Outcome before inquiry",IF(AND($I18&lt;&gt;"Won",$I18&lt;&gt;"Lost",$J18&lt;&gt;""),"Outcome date for open lead",IF(AND($I18="Won",OR($K18="",$K18&lt;=0)),"Check won revenue",IF(AND($I18&lt;&gt;"Won",$K18&lt;&gt;""),"Revenue entered for non-won lead",IF(AND($I18&lt;&gt;"Won",$I18&lt;&gt;"Lost",$L18&gt;=Assumptions!$J$9),"Review aging lead","OK")))))))))))</f>
        <v/>
      </c>
    </row>
    <row r="19">
      <c r="A19" s="18" t="n"/>
      <c r="B19" s="33" t="n"/>
      <c r="C19" s="20" t="n"/>
      <c r="D19" s="20" t="n"/>
      <c r="E19" s="18" t="n"/>
      <c r="F19" s="18" t="n"/>
      <c r="G19" s="20" t="n"/>
      <c r="H19" s="21" t="n"/>
      <c r="I19" s="22" t="n"/>
      <c r="J19" s="33" t="n"/>
      <c r="K19" s="21" t="n"/>
      <c r="L19" s="23">
        <f>IF($A19="","",IF($B19="","",IF(OR($I19="Won",$I19="Lost"),IF($J19="","",MAX(0,$J19-$B19)),MAX(0,TODAY()-$B19))))</f>
        <v/>
      </c>
      <c r="M19" s="24">
        <f>IF($A19="","",IF(COUNTIF($A$5:$A$154,$A19)&gt;1,"Check duplicate lead ID",IF($B19="","Check inquiry date",IF($F19="","Check referral source",IF($I19="","Check lead status",IF(AND(OR($I19="Won",$I19="Lost"),$J19=""),"Add outcome date",IF(AND($J19&lt;&gt;"",$B19&lt;&gt;"",$J19&lt;$B19),"Outcome before inquiry",IF(AND($I19&lt;&gt;"Won",$I19&lt;&gt;"Lost",$J19&lt;&gt;""),"Outcome date for open lead",IF(AND($I19="Won",OR($K19="",$K19&lt;=0)),"Check won revenue",IF(AND($I19&lt;&gt;"Won",$K19&lt;&gt;""),"Revenue entered for non-won lead",IF(AND($I19&lt;&gt;"Won",$I19&lt;&gt;"Lost",$L19&gt;=Assumptions!$J$9),"Review aging lead","OK")))))))))))</f>
        <v/>
      </c>
    </row>
    <row r="20">
      <c r="A20" s="18" t="n"/>
      <c r="B20" s="33" t="n"/>
      <c r="C20" s="20" t="n"/>
      <c r="D20" s="20" t="n"/>
      <c r="E20" s="18" t="n"/>
      <c r="F20" s="18" t="n"/>
      <c r="G20" s="20" t="n"/>
      <c r="H20" s="21" t="n"/>
      <c r="I20" s="22" t="n"/>
      <c r="J20" s="33" t="n"/>
      <c r="K20" s="21" t="n"/>
      <c r="L20" s="25">
        <f>IF($A20="","",IF($B20="","",IF(OR($I20="Won",$I20="Lost"),IF($J20="","",MAX(0,$J20-$B20)),MAX(0,TODAY()-$B20))))</f>
        <v/>
      </c>
      <c r="M20" s="26">
        <f>IF($A20="","",IF(COUNTIF($A$5:$A$154,$A20)&gt;1,"Check duplicate lead ID",IF($B20="","Check inquiry date",IF($F20="","Check referral source",IF($I20="","Check lead status",IF(AND(OR($I20="Won",$I20="Lost"),$J20=""),"Add outcome date",IF(AND($J20&lt;&gt;"",$B20&lt;&gt;"",$J20&lt;$B20),"Outcome before inquiry",IF(AND($I20&lt;&gt;"Won",$I20&lt;&gt;"Lost",$J20&lt;&gt;""),"Outcome date for open lead",IF(AND($I20="Won",OR($K20="",$K20&lt;=0)),"Check won revenue",IF(AND($I20&lt;&gt;"Won",$K20&lt;&gt;""),"Revenue entered for non-won lead",IF(AND($I20&lt;&gt;"Won",$I20&lt;&gt;"Lost",$L20&gt;=Assumptions!$J$9),"Review aging lead","OK")))))))))))</f>
        <v/>
      </c>
    </row>
    <row r="21">
      <c r="A21" s="18" t="n"/>
      <c r="B21" s="33" t="n"/>
      <c r="C21" s="20" t="n"/>
      <c r="D21" s="20" t="n"/>
      <c r="E21" s="18" t="n"/>
      <c r="F21" s="18" t="n"/>
      <c r="G21" s="20" t="n"/>
      <c r="H21" s="21" t="n"/>
      <c r="I21" s="22" t="n"/>
      <c r="J21" s="33" t="n"/>
      <c r="K21" s="21" t="n"/>
      <c r="L21" s="23">
        <f>IF($A21="","",IF($B21="","",IF(OR($I21="Won",$I21="Lost"),IF($J21="","",MAX(0,$J21-$B21)),MAX(0,TODAY()-$B21))))</f>
        <v/>
      </c>
      <c r="M21" s="24">
        <f>IF($A21="","",IF(COUNTIF($A$5:$A$154,$A21)&gt;1,"Check duplicate lead ID",IF($B21="","Check inquiry date",IF($F21="","Check referral source",IF($I21="","Check lead status",IF(AND(OR($I21="Won",$I21="Lost"),$J21=""),"Add outcome date",IF(AND($J21&lt;&gt;"",$B21&lt;&gt;"",$J21&lt;$B21),"Outcome before inquiry",IF(AND($I21&lt;&gt;"Won",$I21&lt;&gt;"Lost",$J21&lt;&gt;""),"Outcome date for open lead",IF(AND($I21="Won",OR($K21="",$K21&lt;=0)),"Check won revenue",IF(AND($I21&lt;&gt;"Won",$K21&lt;&gt;""),"Revenue entered for non-won lead",IF(AND($I21&lt;&gt;"Won",$I21&lt;&gt;"Lost",$L21&gt;=Assumptions!$J$9),"Review aging lead","OK")))))))))))</f>
        <v/>
      </c>
    </row>
    <row r="22">
      <c r="A22" s="18" t="n"/>
      <c r="B22" s="33" t="n"/>
      <c r="C22" s="20" t="n"/>
      <c r="D22" s="20" t="n"/>
      <c r="E22" s="18" t="n"/>
      <c r="F22" s="18" t="n"/>
      <c r="G22" s="20" t="n"/>
      <c r="H22" s="21" t="n"/>
      <c r="I22" s="22" t="n"/>
      <c r="J22" s="33" t="n"/>
      <c r="K22" s="21" t="n"/>
      <c r="L22" s="25">
        <f>IF($A22="","",IF($B22="","",IF(OR($I22="Won",$I22="Lost"),IF($J22="","",MAX(0,$J22-$B22)),MAX(0,TODAY()-$B22))))</f>
        <v/>
      </c>
      <c r="M22" s="26">
        <f>IF($A22="","",IF(COUNTIF($A$5:$A$154,$A22)&gt;1,"Check duplicate lead ID",IF($B22="","Check inquiry date",IF($F22="","Check referral source",IF($I22="","Check lead status",IF(AND(OR($I22="Won",$I22="Lost"),$J22=""),"Add outcome date",IF(AND($J22&lt;&gt;"",$B22&lt;&gt;"",$J22&lt;$B22),"Outcome before inquiry",IF(AND($I22&lt;&gt;"Won",$I22&lt;&gt;"Lost",$J22&lt;&gt;""),"Outcome date for open lead",IF(AND($I22="Won",OR($K22="",$K22&lt;=0)),"Check won revenue",IF(AND($I22&lt;&gt;"Won",$K22&lt;&gt;""),"Revenue entered for non-won lead",IF(AND($I22&lt;&gt;"Won",$I22&lt;&gt;"Lost",$L22&gt;=Assumptions!$J$9),"Review aging lead","OK")))))))))))</f>
        <v/>
      </c>
    </row>
    <row r="23">
      <c r="A23" s="18" t="n"/>
      <c r="B23" s="33" t="n"/>
      <c r="C23" s="20" t="n"/>
      <c r="D23" s="20" t="n"/>
      <c r="E23" s="18" t="n"/>
      <c r="F23" s="18" t="n"/>
      <c r="G23" s="20" t="n"/>
      <c r="H23" s="21" t="n"/>
      <c r="I23" s="22" t="n"/>
      <c r="J23" s="33" t="n"/>
      <c r="K23" s="21" t="n"/>
      <c r="L23" s="23">
        <f>IF($A23="","",IF($B23="","",IF(OR($I23="Won",$I23="Lost"),IF($J23="","",MAX(0,$J23-$B23)),MAX(0,TODAY()-$B23))))</f>
        <v/>
      </c>
      <c r="M23" s="24">
        <f>IF($A23="","",IF(COUNTIF($A$5:$A$154,$A23)&gt;1,"Check duplicate lead ID",IF($B23="","Check inquiry date",IF($F23="","Check referral source",IF($I23="","Check lead status",IF(AND(OR($I23="Won",$I23="Lost"),$J23=""),"Add outcome date",IF(AND($J23&lt;&gt;"",$B23&lt;&gt;"",$J23&lt;$B23),"Outcome before inquiry",IF(AND($I23&lt;&gt;"Won",$I23&lt;&gt;"Lost",$J23&lt;&gt;""),"Outcome date for open lead",IF(AND($I23="Won",OR($K23="",$K23&lt;=0)),"Check won revenue",IF(AND($I23&lt;&gt;"Won",$K23&lt;&gt;""),"Revenue entered for non-won lead",IF(AND($I23&lt;&gt;"Won",$I23&lt;&gt;"Lost",$L23&gt;=Assumptions!$J$9),"Review aging lead","OK")))))))))))</f>
        <v/>
      </c>
    </row>
    <row r="24">
      <c r="A24" s="18" t="n"/>
      <c r="B24" s="33" t="n"/>
      <c r="C24" s="20" t="n"/>
      <c r="D24" s="20" t="n"/>
      <c r="E24" s="18" t="n"/>
      <c r="F24" s="18" t="n"/>
      <c r="G24" s="20" t="n"/>
      <c r="H24" s="21" t="n"/>
      <c r="I24" s="22" t="n"/>
      <c r="J24" s="33" t="n"/>
      <c r="K24" s="21" t="n"/>
      <c r="L24" s="25">
        <f>IF($A24="","",IF($B24="","",IF(OR($I24="Won",$I24="Lost"),IF($J24="","",MAX(0,$J24-$B24)),MAX(0,TODAY()-$B24))))</f>
        <v/>
      </c>
      <c r="M24" s="26">
        <f>IF($A24="","",IF(COUNTIF($A$5:$A$154,$A24)&gt;1,"Check duplicate lead ID",IF($B24="","Check inquiry date",IF($F24="","Check referral source",IF($I24="","Check lead status",IF(AND(OR($I24="Won",$I24="Lost"),$J24=""),"Add outcome date",IF(AND($J24&lt;&gt;"",$B24&lt;&gt;"",$J24&lt;$B24),"Outcome before inquiry",IF(AND($I24&lt;&gt;"Won",$I24&lt;&gt;"Lost",$J24&lt;&gt;""),"Outcome date for open lead",IF(AND($I24="Won",OR($K24="",$K24&lt;=0)),"Check won revenue",IF(AND($I24&lt;&gt;"Won",$K24&lt;&gt;""),"Revenue entered for non-won lead",IF(AND($I24&lt;&gt;"Won",$I24&lt;&gt;"Lost",$L24&gt;=Assumptions!$J$9),"Review aging lead","OK")))))))))))</f>
        <v/>
      </c>
    </row>
    <row r="25">
      <c r="A25" s="18" t="n"/>
      <c r="B25" s="33" t="n"/>
      <c r="C25" s="20" t="n"/>
      <c r="D25" s="20" t="n"/>
      <c r="E25" s="18" t="n"/>
      <c r="F25" s="18" t="n"/>
      <c r="G25" s="20" t="n"/>
      <c r="H25" s="21" t="n"/>
      <c r="I25" s="22" t="n"/>
      <c r="J25" s="33" t="n"/>
      <c r="K25" s="21" t="n"/>
      <c r="L25" s="23">
        <f>IF($A25="","",IF($B25="","",IF(OR($I25="Won",$I25="Lost"),IF($J25="","",MAX(0,$J25-$B25)),MAX(0,TODAY()-$B25))))</f>
        <v/>
      </c>
      <c r="M25" s="24">
        <f>IF($A25="","",IF(COUNTIF($A$5:$A$154,$A25)&gt;1,"Check duplicate lead ID",IF($B25="","Check inquiry date",IF($F25="","Check referral source",IF($I25="","Check lead status",IF(AND(OR($I25="Won",$I25="Lost"),$J25=""),"Add outcome date",IF(AND($J25&lt;&gt;"",$B25&lt;&gt;"",$J25&lt;$B25),"Outcome before inquiry",IF(AND($I25&lt;&gt;"Won",$I25&lt;&gt;"Lost",$J25&lt;&gt;""),"Outcome date for open lead",IF(AND($I25="Won",OR($K25="",$K25&lt;=0)),"Check won revenue",IF(AND($I25&lt;&gt;"Won",$K25&lt;&gt;""),"Revenue entered for non-won lead",IF(AND($I25&lt;&gt;"Won",$I25&lt;&gt;"Lost",$L25&gt;=Assumptions!$J$9),"Review aging lead","OK")))))))))))</f>
        <v/>
      </c>
    </row>
    <row r="26">
      <c r="A26" s="18" t="n"/>
      <c r="B26" s="33" t="n"/>
      <c r="C26" s="20" t="n"/>
      <c r="D26" s="20" t="n"/>
      <c r="E26" s="18" t="n"/>
      <c r="F26" s="18" t="n"/>
      <c r="G26" s="20" t="n"/>
      <c r="H26" s="21" t="n"/>
      <c r="I26" s="22" t="n"/>
      <c r="J26" s="33" t="n"/>
      <c r="K26" s="21" t="n"/>
      <c r="L26" s="25">
        <f>IF($A26="","",IF($B26="","",IF(OR($I26="Won",$I26="Lost"),IF($J26="","",MAX(0,$J26-$B26)),MAX(0,TODAY()-$B26))))</f>
        <v/>
      </c>
      <c r="M26" s="26">
        <f>IF($A26="","",IF(COUNTIF($A$5:$A$154,$A26)&gt;1,"Check duplicate lead ID",IF($B26="","Check inquiry date",IF($F26="","Check referral source",IF($I26="","Check lead status",IF(AND(OR($I26="Won",$I26="Lost"),$J26=""),"Add outcome date",IF(AND($J26&lt;&gt;"",$B26&lt;&gt;"",$J26&lt;$B26),"Outcome before inquiry",IF(AND($I26&lt;&gt;"Won",$I26&lt;&gt;"Lost",$J26&lt;&gt;""),"Outcome date for open lead",IF(AND($I26="Won",OR($K26="",$K26&lt;=0)),"Check won revenue",IF(AND($I26&lt;&gt;"Won",$K26&lt;&gt;""),"Revenue entered for non-won lead",IF(AND($I26&lt;&gt;"Won",$I26&lt;&gt;"Lost",$L26&gt;=Assumptions!$J$9),"Review aging lead","OK")))))))))))</f>
        <v/>
      </c>
    </row>
    <row r="27">
      <c r="A27" s="18" t="n"/>
      <c r="B27" s="33" t="n"/>
      <c r="C27" s="20" t="n"/>
      <c r="D27" s="20" t="n"/>
      <c r="E27" s="18" t="n"/>
      <c r="F27" s="18" t="n"/>
      <c r="G27" s="20" t="n"/>
      <c r="H27" s="21" t="n"/>
      <c r="I27" s="22" t="n"/>
      <c r="J27" s="33" t="n"/>
      <c r="K27" s="21" t="n"/>
      <c r="L27" s="23">
        <f>IF($A27="","",IF($B27="","",IF(OR($I27="Won",$I27="Lost"),IF($J27="","",MAX(0,$J27-$B27)),MAX(0,TODAY()-$B27))))</f>
        <v/>
      </c>
      <c r="M27" s="24">
        <f>IF($A27="","",IF(COUNTIF($A$5:$A$154,$A27)&gt;1,"Check duplicate lead ID",IF($B27="","Check inquiry date",IF($F27="","Check referral source",IF($I27="","Check lead status",IF(AND(OR($I27="Won",$I27="Lost"),$J27=""),"Add outcome date",IF(AND($J27&lt;&gt;"",$B27&lt;&gt;"",$J27&lt;$B27),"Outcome before inquiry",IF(AND($I27&lt;&gt;"Won",$I27&lt;&gt;"Lost",$J27&lt;&gt;""),"Outcome date for open lead",IF(AND($I27="Won",OR($K27="",$K27&lt;=0)),"Check won revenue",IF(AND($I27&lt;&gt;"Won",$K27&lt;&gt;""),"Revenue entered for non-won lead",IF(AND($I27&lt;&gt;"Won",$I27&lt;&gt;"Lost",$L27&gt;=Assumptions!$J$9),"Review aging lead","OK")))))))))))</f>
        <v/>
      </c>
    </row>
    <row r="28">
      <c r="A28" s="18" t="n"/>
      <c r="B28" s="33" t="n"/>
      <c r="C28" s="20" t="n"/>
      <c r="D28" s="20" t="n"/>
      <c r="E28" s="18" t="n"/>
      <c r="F28" s="18" t="n"/>
      <c r="G28" s="20" t="n"/>
      <c r="H28" s="21" t="n"/>
      <c r="I28" s="22" t="n"/>
      <c r="J28" s="33" t="n"/>
      <c r="K28" s="21" t="n"/>
      <c r="L28" s="25">
        <f>IF($A28="","",IF($B28="","",IF(OR($I28="Won",$I28="Lost"),IF($J28="","",MAX(0,$J28-$B28)),MAX(0,TODAY()-$B28))))</f>
        <v/>
      </c>
      <c r="M28" s="26">
        <f>IF($A28="","",IF(COUNTIF($A$5:$A$154,$A28)&gt;1,"Check duplicate lead ID",IF($B28="","Check inquiry date",IF($F28="","Check referral source",IF($I28="","Check lead status",IF(AND(OR($I28="Won",$I28="Lost"),$J28=""),"Add outcome date",IF(AND($J28&lt;&gt;"",$B28&lt;&gt;"",$J28&lt;$B28),"Outcome before inquiry",IF(AND($I28&lt;&gt;"Won",$I28&lt;&gt;"Lost",$J28&lt;&gt;""),"Outcome date for open lead",IF(AND($I28="Won",OR($K28="",$K28&lt;=0)),"Check won revenue",IF(AND($I28&lt;&gt;"Won",$K28&lt;&gt;""),"Revenue entered for non-won lead",IF(AND($I28&lt;&gt;"Won",$I28&lt;&gt;"Lost",$L28&gt;=Assumptions!$J$9),"Review aging lead","OK")))))))))))</f>
        <v/>
      </c>
    </row>
    <row r="29">
      <c r="A29" s="18" t="n"/>
      <c r="B29" s="33" t="n"/>
      <c r="C29" s="20" t="n"/>
      <c r="D29" s="20" t="n"/>
      <c r="E29" s="18" t="n"/>
      <c r="F29" s="18" t="n"/>
      <c r="G29" s="20" t="n"/>
      <c r="H29" s="21" t="n"/>
      <c r="I29" s="22" t="n"/>
      <c r="J29" s="33" t="n"/>
      <c r="K29" s="21" t="n"/>
      <c r="L29" s="23">
        <f>IF($A29="","",IF($B29="","",IF(OR($I29="Won",$I29="Lost"),IF($J29="","",MAX(0,$J29-$B29)),MAX(0,TODAY()-$B29))))</f>
        <v/>
      </c>
      <c r="M29" s="24">
        <f>IF($A29="","",IF(COUNTIF($A$5:$A$154,$A29)&gt;1,"Check duplicate lead ID",IF($B29="","Check inquiry date",IF($F29="","Check referral source",IF($I29="","Check lead status",IF(AND(OR($I29="Won",$I29="Lost"),$J29=""),"Add outcome date",IF(AND($J29&lt;&gt;"",$B29&lt;&gt;"",$J29&lt;$B29),"Outcome before inquiry",IF(AND($I29&lt;&gt;"Won",$I29&lt;&gt;"Lost",$J29&lt;&gt;""),"Outcome date for open lead",IF(AND($I29="Won",OR($K29="",$K29&lt;=0)),"Check won revenue",IF(AND($I29&lt;&gt;"Won",$K29&lt;&gt;""),"Revenue entered for non-won lead",IF(AND($I29&lt;&gt;"Won",$I29&lt;&gt;"Lost",$L29&gt;=Assumptions!$J$9),"Review aging lead","OK")))))))))))</f>
        <v/>
      </c>
    </row>
    <row r="30">
      <c r="A30" s="18" t="n"/>
      <c r="B30" s="33" t="n"/>
      <c r="C30" s="20" t="n"/>
      <c r="D30" s="20" t="n"/>
      <c r="E30" s="18" t="n"/>
      <c r="F30" s="18" t="n"/>
      <c r="G30" s="20" t="n"/>
      <c r="H30" s="21" t="n"/>
      <c r="I30" s="22" t="n"/>
      <c r="J30" s="33" t="n"/>
      <c r="K30" s="21" t="n"/>
      <c r="L30" s="25">
        <f>IF($A30="","",IF($B30="","",IF(OR($I30="Won",$I30="Lost"),IF($J30="","",MAX(0,$J30-$B30)),MAX(0,TODAY()-$B30))))</f>
        <v/>
      </c>
      <c r="M30" s="26">
        <f>IF($A30="","",IF(COUNTIF($A$5:$A$154,$A30)&gt;1,"Check duplicate lead ID",IF($B30="","Check inquiry date",IF($F30="","Check referral source",IF($I30="","Check lead status",IF(AND(OR($I30="Won",$I30="Lost"),$J30=""),"Add outcome date",IF(AND($J30&lt;&gt;"",$B30&lt;&gt;"",$J30&lt;$B30),"Outcome before inquiry",IF(AND($I30&lt;&gt;"Won",$I30&lt;&gt;"Lost",$J30&lt;&gt;""),"Outcome date for open lead",IF(AND($I30="Won",OR($K30="",$K30&lt;=0)),"Check won revenue",IF(AND($I30&lt;&gt;"Won",$K30&lt;&gt;""),"Revenue entered for non-won lead",IF(AND($I30&lt;&gt;"Won",$I30&lt;&gt;"Lost",$L30&gt;=Assumptions!$J$9),"Review aging lead","OK")))))))))))</f>
        <v/>
      </c>
    </row>
    <row r="31">
      <c r="A31" s="18" t="n"/>
      <c r="B31" s="33" t="n"/>
      <c r="C31" s="20" t="n"/>
      <c r="D31" s="20" t="n"/>
      <c r="E31" s="18" t="n"/>
      <c r="F31" s="18" t="n"/>
      <c r="G31" s="20" t="n"/>
      <c r="H31" s="21" t="n"/>
      <c r="I31" s="22" t="n"/>
      <c r="J31" s="33" t="n"/>
      <c r="K31" s="21" t="n"/>
      <c r="L31" s="23">
        <f>IF($A31="","",IF($B31="","",IF(OR($I31="Won",$I31="Lost"),IF($J31="","",MAX(0,$J31-$B31)),MAX(0,TODAY()-$B31))))</f>
        <v/>
      </c>
      <c r="M31" s="24">
        <f>IF($A31="","",IF(COUNTIF($A$5:$A$154,$A31)&gt;1,"Check duplicate lead ID",IF($B31="","Check inquiry date",IF($F31="","Check referral source",IF($I31="","Check lead status",IF(AND(OR($I31="Won",$I31="Lost"),$J31=""),"Add outcome date",IF(AND($J31&lt;&gt;"",$B31&lt;&gt;"",$J31&lt;$B31),"Outcome before inquiry",IF(AND($I31&lt;&gt;"Won",$I31&lt;&gt;"Lost",$J31&lt;&gt;""),"Outcome date for open lead",IF(AND($I31="Won",OR($K31="",$K31&lt;=0)),"Check won revenue",IF(AND($I31&lt;&gt;"Won",$K31&lt;&gt;""),"Revenue entered for non-won lead",IF(AND($I31&lt;&gt;"Won",$I31&lt;&gt;"Lost",$L31&gt;=Assumptions!$J$9),"Review aging lead","OK")))))))))))</f>
        <v/>
      </c>
    </row>
    <row r="32">
      <c r="A32" s="18" t="n"/>
      <c r="B32" s="33" t="n"/>
      <c r="C32" s="20" t="n"/>
      <c r="D32" s="20" t="n"/>
      <c r="E32" s="18" t="n"/>
      <c r="F32" s="18" t="n"/>
      <c r="G32" s="20" t="n"/>
      <c r="H32" s="21" t="n"/>
      <c r="I32" s="22" t="n"/>
      <c r="J32" s="33" t="n"/>
      <c r="K32" s="21" t="n"/>
      <c r="L32" s="25">
        <f>IF($A32="","",IF($B32="","",IF(OR($I32="Won",$I32="Lost"),IF($J32="","",MAX(0,$J32-$B32)),MAX(0,TODAY()-$B32))))</f>
        <v/>
      </c>
      <c r="M32" s="26">
        <f>IF($A32="","",IF(COUNTIF($A$5:$A$154,$A32)&gt;1,"Check duplicate lead ID",IF($B32="","Check inquiry date",IF($F32="","Check referral source",IF($I32="","Check lead status",IF(AND(OR($I32="Won",$I32="Lost"),$J32=""),"Add outcome date",IF(AND($J32&lt;&gt;"",$B32&lt;&gt;"",$J32&lt;$B32),"Outcome before inquiry",IF(AND($I32&lt;&gt;"Won",$I32&lt;&gt;"Lost",$J32&lt;&gt;""),"Outcome date for open lead",IF(AND($I32="Won",OR($K32="",$K32&lt;=0)),"Check won revenue",IF(AND($I32&lt;&gt;"Won",$K32&lt;&gt;""),"Revenue entered for non-won lead",IF(AND($I32&lt;&gt;"Won",$I32&lt;&gt;"Lost",$L32&gt;=Assumptions!$J$9),"Review aging lead","OK")))))))))))</f>
        <v/>
      </c>
    </row>
    <row r="33">
      <c r="A33" s="18" t="n"/>
      <c r="B33" s="33" t="n"/>
      <c r="C33" s="20" t="n"/>
      <c r="D33" s="20" t="n"/>
      <c r="E33" s="18" t="n"/>
      <c r="F33" s="18" t="n"/>
      <c r="G33" s="20" t="n"/>
      <c r="H33" s="21" t="n"/>
      <c r="I33" s="22" t="n"/>
      <c r="J33" s="33" t="n"/>
      <c r="K33" s="21" t="n"/>
      <c r="L33" s="23">
        <f>IF($A33="","",IF($B33="","",IF(OR($I33="Won",$I33="Lost"),IF($J33="","",MAX(0,$J33-$B33)),MAX(0,TODAY()-$B33))))</f>
        <v/>
      </c>
      <c r="M33" s="24">
        <f>IF($A33="","",IF(COUNTIF($A$5:$A$154,$A33)&gt;1,"Check duplicate lead ID",IF($B33="","Check inquiry date",IF($F33="","Check referral source",IF($I33="","Check lead status",IF(AND(OR($I33="Won",$I33="Lost"),$J33=""),"Add outcome date",IF(AND($J33&lt;&gt;"",$B33&lt;&gt;"",$J33&lt;$B33),"Outcome before inquiry",IF(AND($I33&lt;&gt;"Won",$I33&lt;&gt;"Lost",$J33&lt;&gt;""),"Outcome date for open lead",IF(AND($I33="Won",OR($K33="",$K33&lt;=0)),"Check won revenue",IF(AND($I33&lt;&gt;"Won",$K33&lt;&gt;""),"Revenue entered for non-won lead",IF(AND($I33&lt;&gt;"Won",$I33&lt;&gt;"Lost",$L33&gt;=Assumptions!$J$9),"Review aging lead","OK")))))))))))</f>
        <v/>
      </c>
    </row>
    <row r="34">
      <c r="A34" s="18" t="n"/>
      <c r="B34" s="33" t="n"/>
      <c r="C34" s="20" t="n"/>
      <c r="D34" s="20" t="n"/>
      <c r="E34" s="18" t="n"/>
      <c r="F34" s="18" t="n"/>
      <c r="G34" s="20" t="n"/>
      <c r="H34" s="21" t="n"/>
      <c r="I34" s="22" t="n"/>
      <c r="J34" s="33" t="n"/>
      <c r="K34" s="21" t="n"/>
      <c r="L34" s="25">
        <f>IF($A34="","",IF($B34="","",IF(OR($I34="Won",$I34="Lost"),IF($J34="","",MAX(0,$J34-$B34)),MAX(0,TODAY()-$B34))))</f>
        <v/>
      </c>
      <c r="M34" s="26">
        <f>IF($A34="","",IF(COUNTIF($A$5:$A$154,$A34)&gt;1,"Check duplicate lead ID",IF($B34="","Check inquiry date",IF($F34="","Check referral source",IF($I34="","Check lead status",IF(AND(OR($I34="Won",$I34="Lost"),$J34=""),"Add outcome date",IF(AND($J34&lt;&gt;"",$B34&lt;&gt;"",$J34&lt;$B34),"Outcome before inquiry",IF(AND($I34&lt;&gt;"Won",$I34&lt;&gt;"Lost",$J34&lt;&gt;""),"Outcome date for open lead",IF(AND($I34="Won",OR($K34="",$K34&lt;=0)),"Check won revenue",IF(AND($I34&lt;&gt;"Won",$K34&lt;&gt;""),"Revenue entered for non-won lead",IF(AND($I34&lt;&gt;"Won",$I34&lt;&gt;"Lost",$L34&gt;=Assumptions!$J$9),"Review aging lead","OK")))))))))))</f>
        <v/>
      </c>
    </row>
    <row r="35">
      <c r="A35" s="18" t="n"/>
      <c r="B35" s="33" t="n"/>
      <c r="C35" s="20" t="n"/>
      <c r="D35" s="20" t="n"/>
      <c r="E35" s="18" t="n"/>
      <c r="F35" s="18" t="n"/>
      <c r="G35" s="20" t="n"/>
      <c r="H35" s="21" t="n"/>
      <c r="I35" s="22" t="n"/>
      <c r="J35" s="33" t="n"/>
      <c r="K35" s="21" t="n"/>
      <c r="L35" s="23">
        <f>IF($A35="","",IF($B35="","",IF(OR($I35="Won",$I35="Lost"),IF($J35="","",MAX(0,$J35-$B35)),MAX(0,TODAY()-$B35))))</f>
        <v/>
      </c>
      <c r="M35" s="24">
        <f>IF($A35="","",IF(COUNTIF($A$5:$A$154,$A35)&gt;1,"Check duplicate lead ID",IF($B35="","Check inquiry date",IF($F35="","Check referral source",IF($I35="","Check lead status",IF(AND(OR($I35="Won",$I35="Lost"),$J35=""),"Add outcome date",IF(AND($J35&lt;&gt;"",$B35&lt;&gt;"",$J35&lt;$B35),"Outcome before inquiry",IF(AND($I35&lt;&gt;"Won",$I35&lt;&gt;"Lost",$J35&lt;&gt;""),"Outcome date for open lead",IF(AND($I35="Won",OR($K35="",$K35&lt;=0)),"Check won revenue",IF(AND($I35&lt;&gt;"Won",$K35&lt;&gt;""),"Revenue entered for non-won lead",IF(AND($I35&lt;&gt;"Won",$I35&lt;&gt;"Lost",$L35&gt;=Assumptions!$J$9),"Review aging lead","OK")))))))))))</f>
        <v/>
      </c>
    </row>
    <row r="36">
      <c r="A36" s="18" t="n"/>
      <c r="B36" s="33" t="n"/>
      <c r="C36" s="20" t="n"/>
      <c r="D36" s="20" t="n"/>
      <c r="E36" s="18" t="n"/>
      <c r="F36" s="18" t="n"/>
      <c r="G36" s="20" t="n"/>
      <c r="H36" s="21" t="n"/>
      <c r="I36" s="22" t="n"/>
      <c r="J36" s="33" t="n"/>
      <c r="K36" s="21" t="n"/>
      <c r="L36" s="25">
        <f>IF($A36="","",IF($B36="","",IF(OR($I36="Won",$I36="Lost"),IF($J36="","",MAX(0,$J36-$B36)),MAX(0,TODAY()-$B36))))</f>
        <v/>
      </c>
      <c r="M36" s="26">
        <f>IF($A36="","",IF(COUNTIF($A$5:$A$154,$A36)&gt;1,"Check duplicate lead ID",IF($B36="","Check inquiry date",IF($F36="","Check referral source",IF($I36="","Check lead status",IF(AND(OR($I36="Won",$I36="Lost"),$J36=""),"Add outcome date",IF(AND($J36&lt;&gt;"",$B36&lt;&gt;"",$J36&lt;$B36),"Outcome before inquiry",IF(AND($I36&lt;&gt;"Won",$I36&lt;&gt;"Lost",$J36&lt;&gt;""),"Outcome date for open lead",IF(AND($I36="Won",OR($K36="",$K36&lt;=0)),"Check won revenue",IF(AND($I36&lt;&gt;"Won",$K36&lt;&gt;""),"Revenue entered for non-won lead",IF(AND($I36&lt;&gt;"Won",$I36&lt;&gt;"Lost",$L36&gt;=Assumptions!$J$9),"Review aging lead","OK")))))))))))</f>
        <v/>
      </c>
    </row>
    <row r="37">
      <c r="A37" s="18" t="n"/>
      <c r="B37" s="33" t="n"/>
      <c r="C37" s="20" t="n"/>
      <c r="D37" s="20" t="n"/>
      <c r="E37" s="18" t="n"/>
      <c r="F37" s="18" t="n"/>
      <c r="G37" s="20" t="n"/>
      <c r="H37" s="21" t="n"/>
      <c r="I37" s="22" t="n"/>
      <c r="J37" s="33" t="n"/>
      <c r="K37" s="21" t="n"/>
      <c r="L37" s="23">
        <f>IF($A37="","",IF($B37="","",IF(OR($I37="Won",$I37="Lost"),IF($J37="","",MAX(0,$J37-$B37)),MAX(0,TODAY()-$B37))))</f>
        <v/>
      </c>
      <c r="M37" s="24">
        <f>IF($A37="","",IF(COUNTIF($A$5:$A$154,$A37)&gt;1,"Check duplicate lead ID",IF($B37="","Check inquiry date",IF($F37="","Check referral source",IF($I37="","Check lead status",IF(AND(OR($I37="Won",$I37="Lost"),$J37=""),"Add outcome date",IF(AND($J37&lt;&gt;"",$B37&lt;&gt;"",$J37&lt;$B37),"Outcome before inquiry",IF(AND($I37&lt;&gt;"Won",$I37&lt;&gt;"Lost",$J37&lt;&gt;""),"Outcome date for open lead",IF(AND($I37="Won",OR($K37="",$K37&lt;=0)),"Check won revenue",IF(AND($I37&lt;&gt;"Won",$K37&lt;&gt;""),"Revenue entered for non-won lead",IF(AND($I37&lt;&gt;"Won",$I37&lt;&gt;"Lost",$L37&gt;=Assumptions!$J$9),"Review aging lead","OK")))))))))))</f>
        <v/>
      </c>
    </row>
    <row r="38">
      <c r="A38" s="18" t="n"/>
      <c r="B38" s="33" t="n"/>
      <c r="C38" s="20" t="n"/>
      <c r="D38" s="20" t="n"/>
      <c r="E38" s="18" t="n"/>
      <c r="F38" s="18" t="n"/>
      <c r="G38" s="20" t="n"/>
      <c r="H38" s="21" t="n"/>
      <c r="I38" s="22" t="n"/>
      <c r="J38" s="33" t="n"/>
      <c r="K38" s="21" t="n"/>
      <c r="L38" s="25">
        <f>IF($A38="","",IF($B38="","",IF(OR($I38="Won",$I38="Lost"),IF($J38="","",MAX(0,$J38-$B38)),MAX(0,TODAY()-$B38))))</f>
        <v/>
      </c>
      <c r="M38" s="26">
        <f>IF($A38="","",IF(COUNTIF($A$5:$A$154,$A38)&gt;1,"Check duplicate lead ID",IF($B38="","Check inquiry date",IF($F38="","Check referral source",IF($I38="","Check lead status",IF(AND(OR($I38="Won",$I38="Lost"),$J38=""),"Add outcome date",IF(AND($J38&lt;&gt;"",$B38&lt;&gt;"",$J38&lt;$B38),"Outcome before inquiry",IF(AND($I38&lt;&gt;"Won",$I38&lt;&gt;"Lost",$J38&lt;&gt;""),"Outcome date for open lead",IF(AND($I38="Won",OR($K38="",$K38&lt;=0)),"Check won revenue",IF(AND($I38&lt;&gt;"Won",$K38&lt;&gt;""),"Revenue entered for non-won lead",IF(AND($I38&lt;&gt;"Won",$I38&lt;&gt;"Lost",$L38&gt;=Assumptions!$J$9),"Review aging lead","OK")))))))))))</f>
        <v/>
      </c>
    </row>
    <row r="39">
      <c r="A39" s="18" t="n"/>
      <c r="B39" s="33" t="n"/>
      <c r="C39" s="20" t="n"/>
      <c r="D39" s="20" t="n"/>
      <c r="E39" s="18" t="n"/>
      <c r="F39" s="18" t="n"/>
      <c r="G39" s="20" t="n"/>
      <c r="H39" s="21" t="n"/>
      <c r="I39" s="22" t="n"/>
      <c r="J39" s="33" t="n"/>
      <c r="K39" s="21" t="n"/>
      <c r="L39" s="23">
        <f>IF($A39="","",IF($B39="","",IF(OR($I39="Won",$I39="Lost"),IF($J39="","",MAX(0,$J39-$B39)),MAX(0,TODAY()-$B39))))</f>
        <v/>
      </c>
      <c r="M39" s="24">
        <f>IF($A39="","",IF(COUNTIF($A$5:$A$154,$A39)&gt;1,"Check duplicate lead ID",IF($B39="","Check inquiry date",IF($F39="","Check referral source",IF($I39="","Check lead status",IF(AND(OR($I39="Won",$I39="Lost"),$J39=""),"Add outcome date",IF(AND($J39&lt;&gt;"",$B39&lt;&gt;"",$J39&lt;$B39),"Outcome before inquiry",IF(AND($I39&lt;&gt;"Won",$I39&lt;&gt;"Lost",$J39&lt;&gt;""),"Outcome date for open lead",IF(AND($I39="Won",OR($K39="",$K39&lt;=0)),"Check won revenue",IF(AND($I39&lt;&gt;"Won",$K39&lt;&gt;""),"Revenue entered for non-won lead",IF(AND($I39&lt;&gt;"Won",$I39&lt;&gt;"Lost",$L39&gt;=Assumptions!$J$9),"Review aging lead","OK")))))))))))</f>
        <v/>
      </c>
    </row>
    <row r="40">
      <c r="A40" s="18" t="n"/>
      <c r="B40" s="33" t="n"/>
      <c r="C40" s="20" t="n"/>
      <c r="D40" s="20" t="n"/>
      <c r="E40" s="18" t="n"/>
      <c r="F40" s="18" t="n"/>
      <c r="G40" s="20" t="n"/>
      <c r="H40" s="21" t="n"/>
      <c r="I40" s="22" t="n"/>
      <c r="J40" s="33" t="n"/>
      <c r="K40" s="21" t="n"/>
      <c r="L40" s="25">
        <f>IF($A40="","",IF($B40="","",IF(OR($I40="Won",$I40="Lost"),IF($J40="","",MAX(0,$J40-$B40)),MAX(0,TODAY()-$B40))))</f>
        <v/>
      </c>
      <c r="M40" s="26">
        <f>IF($A40="","",IF(COUNTIF($A$5:$A$154,$A40)&gt;1,"Check duplicate lead ID",IF($B40="","Check inquiry date",IF($F40="","Check referral source",IF($I40="","Check lead status",IF(AND(OR($I40="Won",$I40="Lost"),$J40=""),"Add outcome date",IF(AND($J40&lt;&gt;"",$B40&lt;&gt;"",$J40&lt;$B40),"Outcome before inquiry",IF(AND($I40&lt;&gt;"Won",$I40&lt;&gt;"Lost",$J40&lt;&gt;""),"Outcome date for open lead",IF(AND($I40="Won",OR($K40="",$K40&lt;=0)),"Check won revenue",IF(AND($I40&lt;&gt;"Won",$K40&lt;&gt;""),"Revenue entered for non-won lead",IF(AND($I40&lt;&gt;"Won",$I40&lt;&gt;"Lost",$L40&gt;=Assumptions!$J$9),"Review aging lead","OK")))))))))))</f>
        <v/>
      </c>
    </row>
    <row r="41">
      <c r="A41" s="18" t="n"/>
      <c r="B41" s="33" t="n"/>
      <c r="C41" s="20" t="n"/>
      <c r="D41" s="20" t="n"/>
      <c r="E41" s="18" t="n"/>
      <c r="F41" s="18" t="n"/>
      <c r="G41" s="20" t="n"/>
      <c r="H41" s="21" t="n"/>
      <c r="I41" s="22" t="n"/>
      <c r="J41" s="33" t="n"/>
      <c r="K41" s="21" t="n"/>
      <c r="L41" s="23">
        <f>IF($A41="","",IF($B41="","",IF(OR($I41="Won",$I41="Lost"),IF($J41="","",MAX(0,$J41-$B41)),MAX(0,TODAY()-$B41))))</f>
        <v/>
      </c>
      <c r="M41" s="24">
        <f>IF($A41="","",IF(COUNTIF($A$5:$A$154,$A41)&gt;1,"Check duplicate lead ID",IF($B41="","Check inquiry date",IF($F41="","Check referral source",IF($I41="","Check lead status",IF(AND(OR($I41="Won",$I41="Lost"),$J41=""),"Add outcome date",IF(AND($J41&lt;&gt;"",$B41&lt;&gt;"",$J41&lt;$B41),"Outcome before inquiry",IF(AND($I41&lt;&gt;"Won",$I41&lt;&gt;"Lost",$J41&lt;&gt;""),"Outcome date for open lead",IF(AND($I41="Won",OR($K41="",$K41&lt;=0)),"Check won revenue",IF(AND($I41&lt;&gt;"Won",$K41&lt;&gt;""),"Revenue entered for non-won lead",IF(AND($I41&lt;&gt;"Won",$I41&lt;&gt;"Lost",$L41&gt;=Assumptions!$J$9),"Review aging lead","OK")))))))))))</f>
        <v/>
      </c>
    </row>
    <row r="42">
      <c r="A42" s="18" t="n"/>
      <c r="B42" s="33" t="n"/>
      <c r="C42" s="20" t="n"/>
      <c r="D42" s="20" t="n"/>
      <c r="E42" s="18" t="n"/>
      <c r="F42" s="18" t="n"/>
      <c r="G42" s="20" t="n"/>
      <c r="H42" s="21" t="n"/>
      <c r="I42" s="22" t="n"/>
      <c r="J42" s="33" t="n"/>
      <c r="K42" s="21" t="n"/>
      <c r="L42" s="25">
        <f>IF($A42="","",IF($B42="","",IF(OR($I42="Won",$I42="Lost"),IF($J42="","",MAX(0,$J42-$B42)),MAX(0,TODAY()-$B42))))</f>
        <v/>
      </c>
      <c r="M42" s="26">
        <f>IF($A42="","",IF(COUNTIF($A$5:$A$154,$A42)&gt;1,"Check duplicate lead ID",IF($B42="","Check inquiry date",IF($F42="","Check referral source",IF($I42="","Check lead status",IF(AND(OR($I42="Won",$I42="Lost"),$J42=""),"Add outcome date",IF(AND($J42&lt;&gt;"",$B42&lt;&gt;"",$J42&lt;$B42),"Outcome before inquiry",IF(AND($I42&lt;&gt;"Won",$I42&lt;&gt;"Lost",$J42&lt;&gt;""),"Outcome date for open lead",IF(AND($I42="Won",OR($K42="",$K42&lt;=0)),"Check won revenue",IF(AND($I42&lt;&gt;"Won",$K42&lt;&gt;""),"Revenue entered for non-won lead",IF(AND($I42&lt;&gt;"Won",$I42&lt;&gt;"Lost",$L42&gt;=Assumptions!$J$9),"Review aging lead","OK")))))))))))</f>
        <v/>
      </c>
    </row>
    <row r="43">
      <c r="A43" s="18" t="n"/>
      <c r="B43" s="33" t="n"/>
      <c r="C43" s="20" t="n"/>
      <c r="D43" s="20" t="n"/>
      <c r="E43" s="18" t="n"/>
      <c r="F43" s="18" t="n"/>
      <c r="G43" s="20" t="n"/>
      <c r="H43" s="21" t="n"/>
      <c r="I43" s="22" t="n"/>
      <c r="J43" s="33" t="n"/>
      <c r="K43" s="21" t="n"/>
      <c r="L43" s="23">
        <f>IF($A43="","",IF($B43="","",IF(OR($I43="Won",$I43="Lost"),IF($J43="","",MAX(0,$J43-$B43)),MAX(0,TODAY()-$B43))))</f>
        <v/>
      </c>
      <c r="M43" s="24">
        <f>IF($A43="","",IF(COUNTIF($A$5:$A$154,$A43)&gt;1,"Check duplicate lead ID",IF($B43="","Check inquiry date",IF($F43="","Check referral source",IF($I43="","Check lead status",IF(AND(OR($I43="Won",$I43="Lost"),$J43=""),"Add outcome date",IF(AND($J43&lt;&gt;"",$B43&lt;&gt;"",$J43&lt;$B43),"Outcome before inquiry",IF(AND($I43&lt;&gt;"Won",$I43&lt;&gt;"Lost",$J43&lt;&gt;""),"Outcome date for open lead",IF(AND($I43="Won",OR($K43="",$K43&lt;=0)),"Check won revenue",IF(AND($I43&lt;&gt;"Won",$K43&lt;&gt;""),"Revenue entered for non-won lead",IF(AND($I43&lt;&gt;"Won",$I43&lt;&gt;"Lost",$L43&gt;=Assumptions!$J$9),"Review aging lead","OK")))))))))))</f>
        <v/>
      </c>
    </row>
    <row r="44">
      <c r="A44" s="18" t="n"/>
      <c r="B44" s="33" t="n"/>
      <c r="C44" s="20" t="n"/>
      <c r="D44" s="20" t="n"/>
      <c r="E44" s="18" t="n"/>
      <c r="F44" s="18" t="n"/>
      <c r="G44" s="20" t="n"/>
      <c r="H44" s="21" t="n"/>
      <c r="I44" s="22" t="n"/>
      <c r="J44" s="33" t="n"/>
      <c r="K44" s="21" t="n"/>
      <c r="L44" s="25">
        <f>IF($A44="","",IF($B44="","",IF(OR($I44="Won",$I44="Lost"),IF($J44="","",MAX(0,$J44-$B44)),MAX(0,TODAY()-$B44))))</f>
        <v/>
      </c>
      <c r="M44" s="26">
        <f>IF($A44="","",IF(COUNTIF($A$5:$A$154,$A44)&gt;1,"Check duplicate lead ID",IF($B44="","Check inquiry date",IF($F44="","Check referral source",IF($I44="","Check lead status",IF(AND(OR($I44="Won",$I44="Lost"),$J44=""),"Add outcome date",IF(AND($J44&lt;&gt;"",$B44&lt;&gt;"",$J44&lt;$B44),"Outcome before inquiry",IF(AND($I44&lt;&gt;"Won",$I44&lt;&gt;"Lost",$J44&lt;&gt;""),"Outcome date for open lead",IF(AND($I44="Won",OR($K44="",$K44&lt;=0)),"Check won revenue",IF(AND($I44&lt;&gt;"Won",$K44&lt;&gt;""),"Revenue entered for non-won lead",IF(AND($I44&lt;&gt;"Won",$I44&lt;&gt;"Lost",$L44&gt;=Assumptions!$J$9),"Review aging lead","OK")))))))))))</f>
        <v/>
      </c>
    </row>
    <row r="45">
      <c r="A45" s="18" t="n"/>
      <c r="B45" s="33" t="n"/>
      <c r="C45" s="20" t="n"/>
      <c r="D45" s="20" t="n"/>
      <c r="E45" s="18" t="n"/>
      <c r="F45" s="18" t="n"/>
      <c r="G45" s="20" t="n"/>
      <c r="H45" s="21" t="n"/>
      <c r="I45" s="22" t="n"/>
      <c r="J45" s="33" t="n"/>
      <c r="K45" s="21" t="n"/>
      <c r="L45" s="23">
        <f>IF($A45="","",IF($B45="","",IF(OR($I45="Won",$I45="Lost"),IF($J45="","",MAX(0,$J45-$B45)),MAX(0,TODAY()-$B45))))</f>
        <v/>
      </c>
      <c r="M45" s="24">
        <f>IF($A45="","",IF(COUNTIF($A$5:$A$154,$A45)&gt;1,"Check duplicate lead ID",IF($B45="","Check inquiry date",IF($F45="","Check referral source",IF($I45="","Check lead status",IF(AND(OR($I45="Won",$I45="Lost"),$J45=""),"Add outcome date",IF(AND($J45&lt;&gt;"",$B45&lt;&gt;"",$J45&lt;$B45),"Outcome before inquiry",IF(AND($I45&lt;&gt;"Won",$I45&lt;&gt;"Lost",$J45&lt;&gt;""),"Outcome date for open lead",IF(AND($I45="Won",OR($K45="",$K45&lt;=0)),"Check won revenue",IF(AND($I45&lt;&gt;"Won",$K45&lt;&gt;""),"Revenue entered for non-won lead",IF(AND($I45&lt;&gt;"Won",$I45&lt;&gt;"Lost",$L45&gt;=Assumptions!$J$9),"Review aging lead","OK")))))))))))</f>
        <v/>
      </c>
    </row>
    <row r="46">
      <c r="A46" s="18" t="n"/>
      <c r="B46" s="33" t="n"/>
      <c r="C46" s="20" t="n"/>
      <c r="D46" s="20" t="n"/>
      <c r="E46" s="18" t="n"/>
      <c r="F46" s="18" t="n"/>
      <c r="G46" s="20" t="n"/>
      <c r="H46" s="21" t="n"/>
      <c r="I46" s="22" t="n"/>
      <c r="J46" s="33" t="n"/>
      <c r="K46" s="21" t="n"/>
      <c r="L46" s="25">
        <f>IF($A46="","",IF($B46="","",IF(OR($I46="Won",$I46="Lost"),IF($J46="","",MAX(0,$J46-$B46)),MAX(0,TODAY()-$B46))))</f>
        <v/>
      </c>
      <c r="M46" s="26">
        <f>IF($A46="","",IF(COUNTIF($A$5:$A$154,$A46)&gt;1,"Check duplicate lead ID",IF($B46="","Check inquiry date",IF($F46="","Check referral source",IF($I46="","Check lead status",IF(AND(OR($I46="Won",$I46="Lost"),$J46=""),"Add outcome date",IF(AND($J46&lt;&gt;"",$B46&lt;&gt;"",$J46&lt;$B46),"Outcome before inquiry",IF(AND($I46&lt;&gt;"Won",$I46&lt;&gt;"Lost",$J46&lt;&gt;""),"Outcome date for open lead",IF(AND($I46="Won",OR($K46="",$K46&lt;=0)),"Check won revenue",IF(AND($I46&lt;&gt;"Won",$K46&lt;&gt;""),"Revenue entered for non-won lead",IF(AND($I46&lt;&gt;"Won",$I46&lt;&gt;"Lost",$L46&gt;=Assumptions!$J$9),"Review aging lead","OK")))))))))))</f>
        <v/>
      </c>
    </row>
    <row r="47">
      <c r="A47" s="18" t="n"/>
      <c r="B47" s="33" t="n"/>
      <c r="C47" s="20" t="n"/>
      <c r="D47" s="20" t="n"/>
      <c r="E47" s="18" t="n"/>
      <c r="F47" s="18" t="n"/>
      <c r="G47" s="20" t="n"/>
      <c r="H47" s="21" t="n"/>
      <c r="I47" s="22" t="n"/>
      <c r="J47" s="33" t="n"/>
      <c r="K47" s="21" t="n"/>
      <c r="L47" s="23">
        <f>IF($A47="","",IF($B47="","",IF(OR($I47="Won",$I47="Lost"),IF($J47="","",MAX(0,$J47-$B47)),MAX(0,TODAY()-$B47))))</f>
        <v/>
      </c>
      <c r="M47" s="24">
        <f>IF($A47="","",IF(COUNTIF($A$5:$A$154,$A47)&gt;1,"Check duplicate lead ID",IF($B47="","Check inquiry date",IF($F47="","Check referral source",IF($I47="","Check lead status",IF(AND(OR($I47="Won",$I47="Lost"),$J47=""),"Add outcome date",IF(AND($J47&lt;&gt;"",$B47&lt;&gt;"",$J47&lt;$B47),"Outcome before inquiry",IF(AND($I47&lt;&gt;"Won",$I47&lt;&gt;"Lost",$J47&lt;&gt;""),"Outcome date for open lead",IF(AND($I47="Won",OR($K47="",$K47&lt;=0)),"Check won revenue",IF(AND($I47&lt;&gt;"Won",$K47&lt;&gt;""),"Revenue entered for non-won lead",IF(AND($I47&lt;&gt;"Won",$I47&lt;&gt;"Lost",$L47&gt;=Assumptions!$J$9),"Review aging lead","OK")))))))))))</f>
        <v/>
      </c>
    </row>
    <row r="48">
      <c r="A48" s="18" t="n"/>
      <c r="B48" s="33" t="n"/>
      <c r="C48" s="20" t="n"/>
      <c r="D48" s="20" t="n"/>
      <c r="E48" s="18" t="n"/>
      <c r="F48" s="18" t="n"/>
      <c r="G48" s="20" t="n"/>
      <c r="H48" s="21" t="n"/>
      <c r="I48" s="22" t="n"/>
      <c r="J48" s="33" t="n"/>
      <c r="K48" s="21" t="n"/>
      <c r="L48" s="25">
        <f>IF($A48="","",IF($B48="","",IF(OR($I48="Won",$I48="Lost"),IF($J48="","",MAX(0,$J48-$B48)),MAX(0,TODAY()-$B48))))</f>
        <v/>
      </c>
      <c r="M48" s="26">
        <f>IF($A48="","",IF(COUNTIF($A$5:$A$154,$A48)&gt;1,"Check duplicate lead ID",IF($B48="","Check inquiry date",IF($F48="","Check referral source",IF($I48="","Check lead status",IF(AND(OR($I48="Won",$I48="Lost"),$J48=""),"Add outcome date",IF(AND($J48&lt;&gt;"",$B48&lt;&gt;"",$J48&lt;$B48),"Outcome before inquiry",IF(AND($I48&lt;&gt;"Won",$I48&lt;&gt;"Lost",$J48&lt;&gt;""),"Outcome date for open lead",IF(AND($I48="Won",OR($K48="",$K48&lt;=0)),"Check won revenue",IF(AND($I48&lt;&gt;"Won",$K48&lt;&gt;""),"Revenue entered for non-won lead",IF(AND($I48&lt;&gt;"Won",$I48&lt;&gt;"Lost",$L48&gt;=Assumptions!$J$9),"Review aging lead","OK")))))))))))</f>
        <v/>
      </c>
    </row>
    <row r="49">
      <c r="A49" s="18" t="n"/>
      <c r="B49" s="33" t="n"/>
      <c r="C49" s="20" t="n"/>
      <c r="D49" s="20" t="n"/>
      <c r="E49" s="18" t="n"/>
      <c r="F49" s="18" t="n"/>
      <c r="G49" s="20" t="n"/>
      <c r="H49" s="21" t="n"/>
      <c r="I49" s="22" t="n"/>
      <c r="J49" s="33" t="n"/>
      <c r="K49" s="21" t="n"/>
      <c r="L49" s="23">
        <f>IF($A49="","",IF($B49="","",IF(OR($I49="Won",$I49="Lost"),IF($J49="","",MAX(0,$J49-$B49)),MAX(0,TODAY()-$B49))))</f>
        <v/>
      </c>
      <c r="M49" s="24">
        <f>IF($A49="","",IF(COUNTIF($A$5:$A$154,$A49)&gt;1,"Check duplicate lead ID",IF($B49="","Check inquiry date",IF($F49="","Check referral source",IF($I49="","Check lead status",IF(AND(OR($I49="Won",$I49="Lost"),$J49=""),"Add outcome date",IF(AND($J49&lt;&gt;"",$B49&lt;&gt;"",$J49&lt;$B49),"Outcome before inquiry",IF(AND($I49&lt;&gt;"Won",$I49&lt;&gt;"Lost",$J49&lt;&gt;""),"Outcome date for open lead",IF(AND($I49="Won",OR($K49="",$K49&lt;=0)),"Check won revenue",IF(AND($I49&lt;&gt;"Won",$K49&lt;&gt;""),"Revenue entered for non-won lead",IF(AND($I49&lt;&gt;"Won",$I49&lt;&gt;"Lost",$L49&gt;=Assumptions!$J$9),"Review aging lead","OK")))))))))))</f>
        <v/>
      </c>
    </row>
    <row r="50">
      <c r="A50" s="18" t="n"/>
      <c r="B50" s="33" t="n"/>
      <c r="C50" s="20" t="n"/>
      <c r="D50" s="20" t="n"/>
      <c r="E50" s="18" t="n"/>
      <c r="F50" s="18" t="n"/>
      <c r="G50" s="20" t="n"/>
      <c r="H50" s="21" t="n"/>
      <c r="I50" s="22" t="n"/>
      <c r="J50" s="33" t="n"/>
      <c r="K50" s="21" t="n"/>
      <c r="L50" s="25">
        <f>IF($A50="","",IF($B50="","",IF(OR($I50="Won",$I50="Lost"),IF($J50="","",MAX(0,$J50-$B50)),MAX(0,TODAY()-$B50))))</f>
        <v/>
      </c>
      <c r="M50" s="26">
        <f>IF($A50="","",IF(COUNTIF($A$5:$A$154,$A50)&gt;1,"Check duplicate lead ID",IF($B50="","Check inquiry date",IF($F50="","Check referral source",IF($I50="","Check lead status",IF(AND(OR($I50="Won",$I50="Lost"),$J50=""),"Add outcome date",IF(AND($J50&lt;&gt;"",$B50&lt;&gt;"",$J50&lt;$B50),"Outcome before inquiry",IF(AND($I50&lt;&gt;"Won",$I50&lt;&gt;"Lost",$J50&lt;&gt;""),"Outcome date for open lead",IF(AND($I50="Won",OR($K50="",$K50&lt;=0)),"Check won revenue",IF(AND($I50&lt;&gt;"Won",$K50&lt;&gt;""),"Revenue entered for non-won lead",IF(AND($I50&lt;&gt;"Won",$I50&lt;&gt;"Lost",$L50&gt;=Assumptions!$J$9),"Review aging lead","OK")))))))))))</f>
        <v/>
      </c>
    </row>
    <row r="51">
      <c r="A51" s="18" t="n"/>
      <c r="B51" s="33" t="n"/>
      <c r="C51" s="20" t="n"/>
      <c r="D51" s="20" t="n"/>
      <c r="E51" s="18" t="n"/>
      <c r="F51" s="18" t="n"/>
      <c r="G51" s="20" t="n"/>
      <c r="H51" s="21" t="n"/>
      <c r="I51" s="22" t="n"/>
      <c r="J51" s="33" t="n"/>
      <c r="K51" s="21" t="n"/>
      <c r="L51" s="23">
        <f>IF($A51="","",IF($B51="","",IF(OR($I51="Won",$I51="Lost"),IF($J51="","",MAX(0,$J51-$B51)),MAX(0,TODAY()-$B51))))</f>
        <v/>
      </c>
      <c r="M51" s="24">
        <f>IF($A51="","",IF(COUNTIF($A$5:$A$154,$A51)&gt;1,"Check duplicate lead ID",IF($B51="","Check inquiry date",IF($F51="","Check referral source",IF($I51="","Check lead status",IF(AND(OR($I51="Won",$I51="Lost"),$J51=""),"Add outcome date",IF(AND($J51&lt;&gt;"",$B51&lt;&gt;"",$J51&lt;$B51),"Outcome before inquiry",IF(AND($I51&lt;&gt;"Won",$I51&lt;&gt;"Lost",$J51&lt;&gt;""),"Outcome date for open lead",IF(AND($I51="Won",OR($K51="",$K51&lt;=0)),"Check won revenue",IF(AND($I51&lt;&gt;"Won",$K51&lt;&gt;""),"Revenue entered for non-won lead",IF(AND($I51&lt;&gt;"Won",$I51&lt;&gt;"Lost",$L51&gt;=Assumptions!$J$9),"Review aging lead","OK")))))))))))</f>
        <v/>
      </c>
    </row>
    <row r="52">
      <c r="A52" s="18" t="n"/>
      <c r="B52" s="33" t="n"/>
      <c r="C52" s="20" t="n"/>
      <c r="D52" s="20" t="n"/>
      <c r="E52" s="18" t="n"/>
      <c r="F52" s="18" t="n"/>
      <c r="G52" s="20" t="n"/>
      <c r="H52" s="21" t="n"/>
      <c r="I52" s="22" t="n"/>
      <c r="J52" s="33" t="n"/>
      <c r="K52" s="21" t="n"/>
      <c r="L52" s="25">
        <f>IF($A52="","",IF($B52="","",IF(OR($I52="Won",$I52="Lost"),IF($J52="","",MAX(0,$J52-$B52)),MAX(0,TODAY()-$B52))))</f>
        <v/>
      </c>
      <c r="M52" s="26">
        <f>IF($A52="","",IF(COUNTIF($A$5:$A$154,$A52)&gt;1,"Check duplicate lead ID",IF($B52="","Check inquiry date",IF($F52="","Check referral source",IF($I52="","Check lead status",IF(AND(OR($I52="Won",$I52="Lost"),$J52=""),"Add outcome date",IF(AND($J52&lt;&gt;"",$B52&lt;&gt;"",$J52&lt;$B52),"Outcome before inquiry",IF(AND($I52&lt;&gt;"Won",$I52&lt;&gt;"Lost",$J52&lt;&gt;""),"Outcome date for open lead",IF(AND($I52="Won",OR($K52="",$K52&lt;=0)),"Check won revenue",IF(AND($I52&lt;&gt;"Won",$K52&lt;&gt;""),"Revenue entered for non-won lead",IF(AND($I52&lt;&gt;"Won",$I52&lt;&gt;"Lost",$L52&gt;=Assumptions!$J$9),"Review aging lead","OK")))))))))))</f>
        <v/>
      </c>
    </row>
    <row r="53">
      <c r="A53" s="18" t="n"/>
      <c r="B53" s="33" t="n"/>
      <c r="C53" s="20" t="n"/>
      <c r="D53" s="20" t="n"/>
      <c r="E53" s="18" t="n"/>
      <c r="F53" s="18" t="n"/>
      <c r="G53" s="20" t="n"/>
      <c r="H53" s="21" t="n"/>
      <c r="I53" s="22" t="n"/>
      <c r="J53" s="33" t="n"/>
      <c r="K53" s="21" t="n"/>
      <c r="L53" s="23">
        <f>IF($A53="","",IF($B53="","",IF(OR($I53="Won",$I53="Lost"),IF($J53="","",MAX(0,$J53-$B53)),MAX(0,TODAY()-$B53))))</f>
        <v/>
      </c>
      <c r="M53" s="24">
        <f>IF($A53="","",IF(COUNTIF($A$5:$A$154,$A53)&gt;1,"Check duplicate lead ID",IF($B53="","Check inquiry date",IF($F53="","Check referral source",IF($I53="","Check lead status",IF(AND(OR($I53="Won",$I53="Lost"),$J53=""),"Add outcome date",IF(AND($J53&lt;&gt;"",$B53&lt;&gt;"",$J53&lt;$B53),"Outcome before inquiry",IF(AND($I53&lt;&gt;"Won",$I53&lt;&gt;"Lost",$J53&lt;&gt;""),"Outcome date for open lead",IF(AND($I53="Won",OR($K53="",$K53&lt;=0)),"Check won revenue",IF(AND($I53&lt;&gt;"Won",$K53&lt;&gt;""),"Revenue entered for non-won lead",IF(AND($I53&lt;&gt;"Won",$I53&lt;&gt;"Lost",$L53&gt;=Assumptions!$J$9),"Review aging lead","OK")))))))))))</f>
        <v/>
      </c>
    </row>
    <row r="54">
      <c r="A54" s="18" t="n"/>
      <c r="B54" s="33" t="n"/>
      <c r="C54" s="20" t="n"/>
      <c r="D54" s="20" t="n"/>
      <c r="E54" s="18" t="n"/>
      <c r="F54" s="18" t="n"/>
      <c r="G54" s="20" t="n"/>
      <c r="H54" s="21" t="n"/>
      <c r="I54" s="22" t="n"/>
      <c r="J54" s="33" t="n"/>
      <c r="K54" s="21" t="n"/>
      <c r="L54" s="25">
        <f>IF($A54="","",IF($B54="","",IF(OR($I54="Won",$I54="Lost"),IF($J54="","",MAX(0,$J54-$B54)),MAX(0,TODAY()-$B54))))</f>
        <v/>
      </c>
      <c r="M54" s="26">
        <f>IF($A54="","",IF(COUNTIF($A$5:$A$154,$A54)&gt;1,"Check duplicate lead ID",IF($B54="","Check inquiry date",IF($F54="","Check referral source",IF($I54="","Check lead status",IF(AND(OR($I54="Won",$I54="Lost"),$J54=""),"Add outcome date",IF(AND($J54&lt;&gt;"",$B54&lt;&gt;"",$J54&lt;$B54),"Outcome before inquiry",IF(AND($I54&lt;&gt;"Won",$I54&lt;&gt;"Lost",$J54&lt;&gt;""),"Outcome date for open lead",IF(AND($I54="Won",OR($K54="",$K54&lt;=0)),"Check won revenue",IF(AND($I54&lt;&gt;"Won",$K54&lt;&gt;""),"Revenue entered for non-won lead",IF(AND($I54&lt;&gt;"Won",$I54&lt;&gt;"Lost",$L54&gt;=Assumptions!$J$9),"Review aging lead","OK")))))))))))</f>
        <v/>
      </c>
    </row>
    <row r="55">
      <c r="A55" s="18" t="n"/>
      <c r="B55" s="33" t="n"/>
      <c r="C55" s="20" t="n"/>
      <c r="D55" s="20" t="n"/>
      <c r="E55" s="18" t="n"/>
      <c r="F55" s="18" t="n"/>
      <c r="G55" s="20" t="n"/>
      <c r="H55" s="21" t="n"/>
      <c r="I55" s="22" t="n"/>
      <c r="J55" s="33" t="n"/>
      <c r="K55" s="21" t="n"/>
      <c r="L55" s="23">
        <f>IF($A55="","",IF($B55="","",IF(OR($I55="Won",$I55="Lost"),IF($J55="","",MAX(0,$J55-$B55)),MAX(0,TODAY()-$B55))))</f>
        <v/>
      </c>
      <c r="M55" s="24">
        <f>IF($A55="","",IF(COUNTIF($A$5:$A$154,$A55)&gt;1,"Check duplicate lead ID",IF($B55="","Check inquiry date",IF($F55="","Check referral source",IF($I55="","Check lead status",IF(AND(OR($I55="Won",$I55="Lost"),$J55=""),"Add outcome date",IF(AND($J55&lt;&gt;"",$B55&lt;&gt;"",$J55&lt;$B55),"Outcome before inquiry",IF(AND($I55&lt;&gt;"Won",$I55&lt;&gt;"Lost",$J55&lt;&gt;""),"Outcome date for open lead",IF(AND($I55="Won",OR($K55="",$K55&lt;=0)),"Check won revenue",IF(AND($I55&lt;&gt;"Won",$K55&lt;&gt;""),"Revenue entered for non-won lead",IF(AND($I55&lt;&gt;"Won",$I55&lt;&gt;"Lost",$L55&gt;=Assumptions!$J$9),"Review aging lead","OK")))))))))))</f>
        <v/>
      </c>
    </row>
    <row r="56">
      <c r="A56" s="18" t="n"/>
      <c r="B56" s="33" t="n"/>
      <c r="C56" s="20" t="n"/>
      <c r="D56" s="20" t="n"/>
      <c r="E56" s="18" t="n"/>
      <c r="F56" s="18" t="n"/>
      <c r="G56" s="20" t="n"/>
      <c r="H56" s="21" t="n"/>
      <c r="I56" s="22" t="n"/>
      <c r="J56" s="33" t="n"/>
      <c r="K56" s="21" t="n"/>
      <c r="L56" s="25">
        <f>IF($A56="","",IF($B56="","",IF(OR($I56="Won",$I56="Lost"),IF($J56="","",MAX(0,$J56-$B56)),MAX(0,TODAY()-$B56))))</f>
        <v/>
      </c>
      <c r="M56" s="26">
        <f>IF($A56="","",IF(COUNTIF($A$5:$A$154,$A56)&gt;1,"Check duplicate lead ID",IF($B56="","Check inquiry date",IF($F56="","Check referral source",IF($I56="","Check lead status",IF(AND(OR($I56="Won",$I56="Lost"),$J56=""),"Add outcome date",IF(AND($J56&lt;&gt;"",$B56&lt;&gt;"",$J56&lt;$B56),"Outcome before inquiry",IF(AND($I56&lt;&gt;"Won",$I56&lt;&gt;"Lost",$J56&lt;&gt;""),"Outcome date for open lead",IF(AND($I56="Won",OR($K56="",$K56&lt;=0)),"Check won revenue",IF(AND($I56&lt;&gt;"Won",$K56&lt;&gt;""),"Revenue entered for non-won lead",IF(AND($I56&lt;&gt;"Won",$I56&lt;&gt;"Lost",$L56&gt;=Assumptions!$J$9),"Review aging lead","OK")))))))))))</f>
        <v/>
      </c>
    </row>
    <row r="57">
      <c r="A57" s="18" t="n"/>
      <c r="B57" s="33" t="n"/>
      <c r="C57" s="20" t="n"/>
      <c r="D57" s="20" t="n"/>
      <c r="E57" s="18" t="n"/>
      <c r="F57" s="18" t="n"/>
      <c r="G57" s="20" t="n"/>
      <c r="H57" s="21" t="n"/>
      <c r="I57" s="22" t="n"/>
      <c r="J57" s="33" t="n"/>
      <c r="K57" s="21" t="n"/>
      <c r="L57" s="23">
        <f>IF($A57="","",IF($B57="","",IF(OR($I57="Won",$I57="Lost"),IF($J57="","",MAX(0,$J57-$B57)),MAX(0,TODAY()-$B57))))</f>
        <v/>
      </c>
      <c r="M57" s="24">
        <f>IF($A57="","",IF(COUNTIF($A$5:$A$154,$A57)&gt;1,"Check duplicate lead ID",IF($B57="","Check inquiry date",IF($F57="","Check referral source",IF($I57="","Check lead status",IF(AND(OR($I57="Won",$I57="Lost"),$J57=""),"Add outcome date",IF(AND($J57&lt;&gt;"",$B57&lt;&gt;"",$J57&lt;$B57),"Outcome before inquiry",IF(AND($I57&lt;&gt;"Won",$I57&lt;&gt;"Lost",$J57&lt;&gt;""),"Outcome date for open lead",IF(AND($I57="Won",OR($K57="",$K57&lt;=0)),"Check won revenue",IF(AND($I57&lt;&gt;"Won",$K57&lt;&gt;""),"Revenue entered for non-won lead",IF(AND($I57&lt;&gt;"Won",$I57&lt;&gt;"Lost",$L57&gt;=Assumptions!$J$9),"Review aging lead","OK")))))))))))</f>
        <v/>
      </c>
    </row>
    <row r="58">
      <c r="A58" s="18" t="n"/>
      <c r="B58" s="33" t="n"/>
      <c r="C58" s="20" t="n"/>
      <c r="D58" s="20" t="n"/>
      <c r="E58" s="18" t="n"/>
      <c r="F58" s="18" t="n"/>
      <c r="G58" s="20" t="n"/>
      <c r="H58" s="21" t="n"/>
      <c r="I58" s="22" t="n"/>
      <c r="J58" s="33" t="n"/>
      <c r="K58" s="21" t="n"/>
      <c r="L58" s="25">
        <f>IF($A58="","",IF($B58="","",IF(OR($I58="Won",$I58="Lost"),IF($J58="","",MAX(0,$J58-$B58)),MAX(0,TODAY()-$B58))))</f>
        <v/>
      </c>
      <c r="M58" s="26">
        <f>IF($A58="","",IF(COUNTIF($A$5:$A$154,$A58)&gt;1,"Check duplicate lead ID",IF($B58="","Check inquiry date",IF($F58="","Check referral source",IF($I58="","Check lead status",IF(AND(OR($I58="Won",$I58="Lost"),$J58=""),"Add outcome date",IF(AND($J58&lt;&gt;"",$B58&lt;&gt;"",$J58&lt;$B58),"Outcome before inquiry",IF(AND($I58&lt;&gt;"Won",$I58&lt;&gt;"Lost",$J58&lt;&gt;""),"Outcome date for open lead",IF(AND($I58="Won",OR($K58="",$K58&lt;=0)),"Check won revenue",IF(AND($I58&lt;&gt;"Won",$K58&lt;&gt;""),"Revenue entered for non-won lead",IF(AND($I58&lt;&gt;"Won",$I58&lt;&gt;"Lost",$L58&gt;=Assumptions!$J$9),"Review aging lead","OK")))))))))))</f>
        <v/>
      </c>
    </row>
    <row r="59">
      <c r="A59" s="18" t="n"/>
      <c r="B59" s="33" t="n"/>
      <c r="C59" s="20" t="n"/>
      <c r="D59" s="20" t="n"/>
      <c r="E59" s="18" t="n"/>
      <c r="F59" s="18" t="n"/>
      <c r="G59" s="20" t="n"/>
      <c r="H59" s="21" t="n"/>
      <c r="I59" s="22" t="n"/>
      <c r="J59" s="33" t="n"/>
      <c r="K59" s="21" t="n"/>
      <c r="L59" s="23">
        <f>IF($A59="","",IF($B59="","",IF(OR($I59="Won",$I59="Lost"),IF($J59="","",MAX(0,$J59-$B59)),MAX(0,TODAY()-$B59))))</f>
        <v/>
      </c>
      <c r="M59" s="24">
        <f>IF($A59="","",IF(COUNTIF($A$5:$A$154,$A59)&gt;1,"Check duplicate lead ID",IF($B59="","Check inquiry date",IF($F59="","Check referral source",IF($I59="","Check lead status",IF(AND(OR($I59="Won",$I59="Lost"),$J59=""),"Add outcome date",IF(AND($J59&lt;&gt;"",$B59&lt;&gt;"",$J59&lt;$B59),"Outcome before inquiry",IF(AND($I59&lt;&gt;"Won",$I59&lt;&gt;"Lost",$J59&lt;&gt;""),"Outcome date for open lead",IF(AND($I59="Won",OR($K59="",$K59&lt;=0)),"Check won revenue",IF(AND($I59&lt;&gt;"Won",$K59&lt;&gt;""),"Revenue entered for non-won lead",IF(AND($I59&lt;&gt;"Won",$I59&lt;&gt;"Lost",$L59&gt;=Assumptions!$J$9),"Review aging lead","OK")))))))))))</f>
        <v/>
      </c>
    </row>
    <row r="60">
      <c r="A60" s="18" t="n"/>
      <c r="B60" s="33" t="n"/>
      <c r="C60" s="20" t="n"/>
      <c r="D60" s="20" t="n"/>
      <c r="E60" s="18" t="n"/>
      <c r="F60" s="18" t="n"/>
      <c r="G60" s="20" t="n"/>
      <c r="H60" s="21" t="n"/>
      <c r="I60" s="22" t="n"/>
      <c r="J60" s="33" t="n"/>
      <c r="K60" s="21" t="n"/>
      <c r="L60" s="25">
        <f>IF($A60="","",IF($B60="","",IF(OR($I60="Won",$I60="Lost"),IF($J60="","",MAX(0,$J60-$B60)),MAX(0,TODAY()-$B60))))</f>
        <v/>
      </c>
      <c r="M60" s="26">
        <f>IF($A60="","",IF(COUNTIF($A$5:$A$154,$A60)&gt;1,"Check duplicate lead ID",IF($B60="","Check inquiry date",IF($F60="","Check referral source",IF($I60="","Check lead status",IF(AND(OR($I60="Won",$I60="Lost"),$J60=""),"Add outcome date",IF(AND($J60&lt;&gt;"",$B60&lt;&gt;"",$J60&lt;$B60),"Outcome before inquiry",IF(AND($I60&lt;&gt;"Won",$I60&lt;&gt;"Lost",$J60&lt;&gt;""),"Outcome date for open lead",IF(AND($I60="Won",OR($K60="",$K60&lt;=0)),"Check won revenue",IF(AND($I60&lt;&gt;"Won",$K60&lt;&gt;""),"Revenue entered for non-won lead",IF(AND($I60&lt;&gt;"Won",$I60&lt;&gt;"Lost",$L60&gt;=Assumptions!$J$9),"Review aging lead","OK")))))))))))</f>
        <v/>
      </c>
    </row>
    <row r="61">
      <c r="A61" s="18" t="n"/>
      <c r="B61" s="33" t="n"/>
      <c r="C61" s="20" t="n"/>
      <c r="D61" s="20" t="n"/>
      <c r="E61" s="18" t="n"/>
      <c r="F61" s="18" t="n"/>
      <c r="G61" s="20" t="n"/>
      <c r="H61" s="21" t="n"/>
      <c r="I61" s="22" t="n"/>
      <c r="J61" s="33" t="n"/>
      <c r="K61" s="21" t="n"/>
      <c r="L61" s="23">
        <f>IF($A61="","",IF($B61="","",IF(OR($I61="Won",$I61="Lost"),IF($J61="","",MAX(0,$J61-$B61)),MAX(0,TODAY()-$B61))))</f>
        <v/>
      </c>
      <c r="M61" s="24">
        <f>IF($A61="","",IF(COUNTIF($A$5:$A$154,$A61)&gt;1,"Check duplicate lead ID",IF($B61="","Check inquiry date",IF($F61="","Check referral source",IF($I61="","Check lead status",IF(AND(OR($I61="Won",$I61="Lost"),$J61=""),"Add outcome date",IF(AND($J61&lt;&gt;"",$B61&lt;&gt;"",$J61&lt;$B61),"Outcome before inquiry",IF(AND($I61&lt;&gt;"Won",$I61&lt;&gt;"Lost",$J61&lt;&gt;""),"Outcome date for open lead",IF(AND($I61="Won",OR($K61="",$K61&lt;=0)),"Check won revenue",IF(AND($I61&lt;&gt;"Won",$K61&lt;&gt;""),"Revenue entered for non-won lead",IF(AND($I61&lt;&gt;"Won",$I61&lt;&gt;"Lost",$L61&gt;=Assumptions!$J$9),"Review aging lead","OK")))))))))))</f>
        <v/>
      </c>
    </row>
    <row r="62">
      <c r="A62" s="18" t="n"/>
      <c r="B62" s="33" t="n"/>
      <c r="C62" s="20" t="n"/>
      <c r="D62" s="20" t="n"/>
      <c r="E62" s="18" t="n"/>
      <c r="F62" s="18" t="n"/>
      <c r="G62" s="20" t="n"/>
      <c r="H62" s="21" t="n"/>
      <c r="I62" s="22" t="n"/>
      <c r="J62" s="33" t="n"/>
      <c r="K62" s="21" t="n"/>
      <c r="L62" s="25">
        <f>IF($A62="","",IF($B62="","",IF(OR($I62="Won",$I62="Lost"),IF($J62="","",MAX(0,$J62-$B62)),MAX(0,TODAY()-$B62))))</f>
        <v/>
      </c>
      <c r="M62" s="26">
        <f>IF($A62="","",IF(COUNTIF($A$5:$A$154,$A62)&gt;1,"Check duplicate lead ID",IF($B62="","Check inquiry date",IF($F62="","Check referral source",IF($I62="","Check lead status",IF(AND(OR($I62="Won",$I62="Lost"),$J62=""),"Add outcome date",IF(AND($J62&lt;&gt;"",$B62&lt;&gt;"",$J62&lt;$B62),"Outcome before inquiry",IF(AND($I62&lt;&gt;"Won",$I62&lt;&gt;"Lost",$J62&lt;&gt;""),"Outcome date for open lead",IF(AND($I62="Won",OR($K62="",$K62&lt;=0)),"Check won revenue",IF(AND($I62&lt;&gt;"Won",$K62&lt;&gt;""),"Revenue entered for non-won lead",IF(AND($I62&lt;&gt;"Won",$I62&lt;&gt;"Lost",$L62&gt;=Assumptions!$J$9),"Review aging lead","OK")))))))))))</f>
        <v/>
      </c>
    </row>
    <row r="63">
      <c r="A63" s="18" t="n"/>
      <c r="B63" s="33" t="n"/>
      <c r="C63" s="20" t="n"/>
      <c r="D63" s="20" t="n"/>
      <c r="E63" s="18" t="n"/>
      <c r="F63" s="18" t="n"/>
      <c r="G63" s="20" t="n"/>
      <c r="H63" s="21" t="n"/>
      <c r="I63" s="22" t="n"/>
      <c r="J63" s="33" t="n"/>
      <c r="K63" s="21" t="n"/>
      <c r="L63" s="23">
        <f>IF($A63="","",IF($B63="","",IF(OR($I63="Won",$I63="Lost"),IF($J63="","",MAX(0,$J63-$B63)),MAX(0,TODAY()-$B63))))</f>
        <v/>
      </c>
      <c r="M63" s="24">
        <f>IF($A63="","",IF(COUNTIF($A$5:$A$154,$A63)&gt;1,"Check duplicate lead ID",IF($B63="","Check inquiry date",IF($F63="","Check referral source",IF($I63="","Check lead status",IF(AND(OR($I63="Won",$I63="Lost"),$J63=""),"Add outcome date",IF(AND($J63&lt;&gt;"",$B63&lt;&gt;"",$J63&lt;$B63),"Outcome before inquiry",IF(AND($I63&lt;&gt;"Won",$I63&lt;&gt;"Lost",$J63&lt;&gt;""),"Outcome date for open lead",IF(AND($I63="Won",OR($K63="",$K63&lt;=0)),"Check won revenue",IF(AND($I63&lt;&gt;"Won",$K63&lt;&gt;""),"Revenue entered for non-won lead",IF(AND($I63&lt;&gt;"Won",$I63&lt;&gt;"Lost",$L63&gt;=Assumptions!$J$9),"Review aging lead","OK")))))))))))</f>
        <v/>
      </c>
    </row>
    <row r="64">
      <c r="A64" s="18" t="n"/>
      <c r="B64" s="33" t="n"/>
      <c r="C64" s="20" t="n"/>
      <c r="D64" s="20" t="n"/>
      <c r="E64" s="18" t="n"/>
      <c r="F64" s="18" t="n"/>
      <c r="G64" s="20" t="n"/>
      <c r="H64" s="21" t="n"/>
      <c r="I64" s="22" t="n"/>
      <c r="J64" s="33" t="n"/>
      <c r="K64" s="21" t="n"/>
      <c r="L64" s="25">
        <f>IF($A64="","",IF($B64="","",IF(OR($I64="Won",$I64="Lost"),IF($J64="","",MAX(0,$J64-$B64)),MAX(0,TODAY()-$B64))))</f>
        <v/>
      </c>
      <c r="M64" s="26">
        <f>IF($A64="","",IF(COUNTIF($A$5:$A$154,$A64)&gt;1,"Check duplicate lead ID",IF($B64="","Check inquiry date",IF($F64="","Check referral source",IF($I64="","Check lead status",IF(AND(OR($I64="Won",$I64="Lost"),$J64=""),"Add outcome date",IF(AND($J64&lt;&gt;"",$B64&lt;&gt;"",$J64&lt;$B64),"Outcome before inquiry",IF(AND($I64&lt;&gt;"Won",$I64&lt;&gt;"Lost",$J64&lt;&gt;""),"Outcome date for open lead",IF(AND($I64="Won",OR($K64="",$K64&lt;=0)),"Check won revenue",IF(AND($I64&lt;&gt;"Won",$K64&lt;&gt;""),"Revenue entered for non-won lead",IF(AND($I64&lt;&gt;"Won",$I64&lt;&gt;"Lost",$L64&gt;=Assumptions!$J$9),"Review aging lead","OK")))))))))))</f>
        <v/>
      </c>
    </row>
    <row r="65">
      <c r="A65" s="18" t="n"/>
      <c r="B65" s="33" t="n"/>
      <c r="C65" s="20" t="n"/>
      <c r="D65" s="20" t="n"/>
      <c r="E65" s="18" t="n"/>
      <c r="F65" s="18" t="n"/>
      <c r="G65" s="20" t="n"/>
      <c r="H65" s="21" t="n"/>
      <c r="I65" s="22" t="n"/>
      <c r="J65" s="33" t="n"/>
      <c r="K65" s="21" t="n"/>
      <c r="L65" s="23">
        <f>IF($A65="","",IF($B65="","",IF(OR($I65="Won",$I65="Lost"),IF($J65="","",MAX(0,$J65-$B65)),MAX(0,TODAY()-$B65))))</f>
        <v/>
      </c>
      <c r="M65" s="24">
        <f>IF($A65="","",IF(COUNTIF($A$5:$A$154,$A65)&gt;1,"Check duplicate lead ID",IF($B65="","Check inquiry date",IF($F65="","Check referral source",IF($I65="","Check lead status",IF(AND(OR($I65="Won",$I65="Lost"),$J65=""),"Add outcome date",IF(AND($J65&lt;&gt;"",$B65&lt;&gt;"",$J65&lt;$B65),"Outcome before inquiry",IF(AND($I65&lt;&gt;"Won",$I65&lt;&gt;"Lost",$J65&lt;&gt;""),"Outcome date for open lead",IF(AND($I65="Won",OR($K65="",$K65&lt;=0)),"Check won revenue",IF(AND($I65&lt;&gt;"Won",$K65&lt;&gt;""),"Revenue entered for non-won lead",IF(AND($I65&lt;&gt;"Won",$I65&lt;&gt;"Lost",$L65&gt;=Assumptions!$J$9),"Review aging lead","OK")))))))))))</f>
        <v/>
      </c>
    </row>
    <row r="66">
      <c r="A66" s="18" t="n"/>
      <c r="B66" s="33" t="n"/>
      <c r="C66" s="20" t="n"/>
      <c r="D66" s="20" t="n"/>
      <c r="E66" s="18" t="n"/>
      <c r="F66" s="18" t="n"/>
      <c r="G66" s="20" t="n"/>
      <c r="H66" s="21" t="n"/>
      <c r="I66" s="22" t="n"/>
      <c r="J66" s="33" t="n"/>
      <c r="K66" s="21" t="n"/>
      <c r="L66" s="25">
        <f>IF($A66="","",IF($B66="","",IF(OR($I66="Won",$I66="Lost"),IF($J66="","",MAX(0,$J66-$B66)),MAX(0,TODAY()-$B66))))</f>
        <v/>
      </c>
      <c r="M66" s="26">
        <f>IF($A66="","",IF(COUNTIF($A$5:$A$154,$A66)&gt;1,"Check duplicate lead ID",IF($B66="","Check inquiry date",IF($F66="","Check referral source",IF($I66="","Check lead status",IF(AND(OR($I66="Won",$I66="Lost"),$J66=""),"Add outcome date",IF(AND($J66&lt;&gt;"",$B66&lt;&gt;"",$J66&lt;$B66),"Outcome before inquiry",IF(AND($I66&lt;&gt;"Won",$I66&lt;&gt;"Lost",$J66&lt;&gt;""),"Outcome date for open lead",IF(AND($I66="Won",OR($K66="",$K66&lt;=0)),"Check won revenue",IF(AND($I66&lt;&gt;"Won",$K66&lt;&gt;""),"Revenue entered for non-won lead",IF(AND($I66&lt;&gt;"Won",$I66&lt;&gt;"Lost",$L66&gt;=Assumptions!$J$9),"Review aging lead","OK")))))))))))</f>
        <v/>
      </c>
    </row>
    <row r="67">
      <c r="A67" s="18" t="n"/>
      <c r="B67" s="33" t="n"/>
      <c r="C67" s="20" t="n"/>
      <c r="D67" s="20" t="n"/>
      <c r="E67" s="18" t="n"/>
      <c r="F67" s="18" t="n"/>
      <c r="G67" s="20" t="n"/>
      <c r="H67" s="21" t="n"/>
      <c r="I67" s="22" t="n"/>
      <c r="J67" s="33" t="n"/>
      <c r="K67" s="21" t="n"/>
      <c r="L67" s="23">
        <f>IF($A67="","",IF($B67="","",IF(OR($I67="Won",$I67="Lost"),IF($J67="","",MAX(0,$J67-$B67)),MAX(0,TODAY()-$B67))))</f>
        <v/>
      </c>
      <c r="M67" s="24">
        <f>IF($A67="","",IF(COUNTIF($A$5:$A$154,$A67)&gt;1,"Check duplicate lead ID",IF($B67="","Check inquiry date",IF($F67="","Check referral source",IF($I67="","Check lead status",IF(AND(OR($I67="Won",$I67="Lost"),$J67=""),"Add outcome date",IF(AND($J67&lt;&gt;"",$B67&lt;&gt;"",$J67&lt;$B67),"Outcome before inquiry",IF(AND($I67&lt;&gt;"Won",$I67&lt;&gt;"Lost",$J67&lt;&gt;""),"Outcome date for open lead",IF(AND($I67="Won",OR($K67="",$K67&lt;=0)),"Check won revenue",IF(AND($I67&lt;&gt;"Won",$K67&lt;&gt;""),"Revenue entered for non-won lead",IF(AND($I67&lt;&gt;"Won",$I67&lt;&gt;"Lost",$L67&gt;=Assumptions!$J$9),"Review aging lead","OK")))))))))))</f>
        <v/>
      </c>
    </row>
    <row r="68">
      <c r="A68" s="18" t="n"/>
      <c r="B68" s="33" t="n"/>
      <c r="C68" s="20" t="n"/>
      <c r="D68" s="20" t="n"/>
      <c r="E68" s="18" t="n"/>
      <c r="F68" s="18" t="n"/>
      <c r="G68" s="20" t="n"/>
      <c r="H68" s="21" t="n"/>
      <c r="I68" s="22" t="n"/>
      <c r="J68" s="33" t="n"/>
      <c r="K68" s="21" t="n"/>
      <c r="L68" s="25">
        <f>IF($A68="","",IF($B68="","",IF(OR($I68="Won",$I68="Lost"),IF($J68="","",MAX(0,$J68-$B68)),MAX(0,TODAY()-$B68))))</f>
        <v/>
      </c>
      <c r="M68" s="26">
        <f>IF($A68="","",IF(COUNTIF($A$5:$A$154,$A68)&gt;1,"Check duplicate lead ID",IF($B68="","Check inquiry date",IF($F68="","Check referral source",IF($I68="","Check lead status",IF(AND(OR($I68="Won",$I68="Lost"),$J68=""),"Add outcome date",IF(AND($J68&lt;&gt;"",$B68&lt;&gt;"",$J68&lt;$B68),"Outcome before inquiry",IF(AND($I68&lt;&gt;"Won",$I68&lt;&gt;"Lost",$J68&lt;&gt;""),"Outcome date for open lead",IF(AND($I68="Won",OR($K68="",$K68&lt;=0)),"Check won revenue",IF(AND($I68&lt;&gt;"Won",$K68&lt;&gt;""),"Revenue entered for non-won lead",IF(AND($I68&lt;&gt;"Won",$I68&lt;&gt;"Lost",$L68&gt;=Assumptions!$J$9),"Review aging lead","OK")))))))))))</f>
        <v/>
      </c>
    </row>
    <row r="69">
      <c r="A69" s="18" t="n"/>
      <c r="B69" s="33" t="n"/>
      <c r="C69" s="20" t="n"/>
      <c r="D69" s="20" t="n"/>
      <c r="E69" s="18" t="n"/>
      <c r="F69" s="18" t="n"/>
      <c r="G69" s="20" t="n"/>
      <c r="H69" s="21" t="n"/>
      <c r="I69" s="22" t="n"/>
      <c r="J69" s="33" t="n"/>
      <c r="K69" s="21" t="n"/>
      <c r="L69" s="23">
        <f>IF($A69="","",IF($B69="","",IF(OR($I69="Won",$I69="Lost"),IF($J69="","",MAX(0,$J69-$B69)),MAX(0,TODAY()-$B69))))</f>
        <v/>
      </c>
      <c r="M69" s="24">
        <f>IF($A69="","",IF(COUNTIF($A$5:$A$154,$A69)&gt;1,"Check duplicate lead ID",IF($B69="","Check inquiry date",IF($F69="","Check referral source",IF($I69="","Check lead status",IF(AND(OR($I69="Won",$I69="Lost"),$J69=""),"Add outcome date",IF(AND($J69&lt;&gt;"",$B69&lt;&gt;"",$J69&lt;$B69),"Outcome before inquiry",IF(AND($I69&lt;&gt;"Won",$I69&lt;&gt;"Lost",$J69&lt;&gt;""),"Outcome date for open lead",IF(AND($I69="Won",OR($K69="",$K69&lt;=0)),"Check won revenue",IF(AND($I69&lt;&gt;"Won",$K69&lt;&gt;""),"Revenue entered for non-won lead",IF(AND($I69&lt;&gt;"Won",$I69&lt;&gt;"Lost",$L69&gt;=Assumptions!$J$9),"Review aging lead","OK")))))))))))</f>
        <v/>
      </c>
    </row>
    <row r="70">
      <c r="A70" s="18" t="n"/>
      <c r="B70" s="33" t="n"/>
      <c r="C70" s="20" t="n"/>
      <c r="D70" s="20" t="n"/>
      <c r="E70" s="18" t="n"/>
      <c r="F70" s="18" t="n"/>
      <c r="G70" s="20" t="n"/>
      <c r="H70" s="21" t="n"/>
      <c r="I70" s="22" t="n"/>
      <c r="J70" s="33" t="n"/>
      <c r="K70" s="21" t="n"/>
      <c r="L70" s="25">
        <f>IF($A70="","",IF($B70="","",IF(OR($I70="Won",$I70="Lost"),IF($J70="","",MAX(0,$J70-$B70)),MAX(0,TODAY()-$B70))))</f>
        <v/>
      </c>
      <c r="M70" s="26">
        <f>IF($A70="","",IF(COUNTIF($A$5:$A$154,$A70)&gt;1,"Check duplicate lead ID",IF($B70="","Check inquiry date",IF($F70="","Check referral source",IF($I70="","Check lead status",IF(AND(OR($I70="Won",$I70="Lost"),$J70=""),"Add outcome date",IF(AND($J70&lt;&gt;"",$B70&lt;&gt;"",$J70&lt;$B70),"Outcome before inquiry",IF(AND($I70&lt;&gt;"Won",$I70&lt;&gt;"Lost",$J70&lt;&gt;""),"Outcome date for open lead",IF(AND($I70="Won",OR($K70="",$K70&lt;=0)),"Check won revenue",IF(AND($I70&lt;&gt;"Won",$K70&lt;&gt;""),"Revenue entered for non-won lead",IF(AND($I70&lt;&gt;"Won",$I70&lt;&gt;"Lost",$L70&gt;=Assumptions!$J$9),"Review aging lead","OK")))))))))))</f>
        <v/>
      </c>
    </row>
    <row r="71">
      <c r="A71" s="18" t="n"/>
      <c r="B71" s="33" t="n"/>
      <c r="C71" s="20" t="n"/>
      <c r="D71" s="20" t="n"/>
      <c r="E71" s="18" t="n"/>
      <c r="F71" s="18" t="n"/>
      <c r="G71" s="20" t="n"/>
      <c r="H71" s="21" t="n"/>
      <c r="I71" s="22" t="n"/>
      <c r="J71" s="33" t="n"/>
      <c r="K71" s="21" t="n"/>
      <c r="L71" s="23">
        <f>IF($A71="","",IF($B71="","",IF(OR($I71="Won",$I71="Lost"),IF($J71="","",MAX(0,$J71-$B71)),MAX(0,TODAY()-$B71))))</f>
        <v/>
      </c>
      <c r="M71" s="24">
        <f>IF($A71="","",IF(COUNTIF($A$5:$A$154,$A71)&gt;1,"Check duplicate lead ID",IF($B71="","Check inquiry date",IF($F71="","Check referral source",IF($I71="","Check lead status",IF(AND(OR($I71="Won",$I71="Lost"),$J71=""),"Add outcome date",IF(AND($J71&lt;&gt;"",$B71&lt;&gt;"",$J71&lt;$B71),"Outcome before inquiry",IF(AND($I71&lt;&gt;"Won",$I71&lt;&gt;"Lost",$J71&lt;&gt;""),"Outcome date for open lead",IF(AND($I71="Won",OR($K71="",$K71&lt;=0)),"Check won revenue",IF(AND($I71&lt;&gt;"Won",$K71&lt;&gt;""),"Revenue entered for non-won lead",IF(AND($I71&lt;&gt;"Won",$I71&lt;&gt;"Lost",$L71&gt;=Assumptions!$J$9),"Review aging lead","OK")))))))))))</f>
        <v/>
      </c>
    </row>
    <row r="72">
      <c r="A72" s="18" t="n"/>
      <c r="B72" s="33" t="n"/>
      <c r="C72" s="20" t="n"/>
      <c r="D72" s="20" t="n"/>
      <c r="E72" s="18" t="n"/>
      <c r="F72" s="18" t="n"/>
      <c r="G72" s="20" t="n"/>
      <c r="H72" s="21" t="n"/>
      <c r="I72" s="22" t="n"/>
      <c r="J72" s="33" t="n"/>
      <c r="K72" s="21" t="n"/>
      <c r="L72" s="25">
        <f>IF($A72="","",IF($B72="","",IF(OR($I72="Won",$I72="Lost"),IF($J72="","",MAX(0,$J72-$B72)),MAX(0,TODAY()-$B72))))</f>
        <v/>
      </c>
      <c r="M72" s="26">
        <f>IF($A72="","",IF(COUNTIF($A$5:$A$154,$A72)&gt;1,"Check duplicate lead ID",IF($B72="","Check inquiry date",IF($F72="","Check referral source",IF($I72="","Check lead status",IF(AND(OR($I72="Won",$I72="Lost"),$J72=""),"Add outcome date",IF(AND($J72&lt;&gt;"",$B72&lt;&gt;"",$J72&lt;$B72),"Outcome before inquiry",IF(AND($I72&lt;&gt;"Won",$I72&lt;&gt;"Lost",$J72&lt;&gt;""),"Outcome date for open lead",IF(AND($I72="Won",OR($K72="",$K72&lt;=0)),"Check won revenue",IF(AND($I72&lt;&gt;"Won",$K72&lt;&gt;""),"Revenue entered for non-won lead",IF(AND($I72&lt;&gt;"Won",$I72&lt;&gt;"Lost",$L72&gt;=Assumptions!$J$9),"Review aging lead","OK")))))))))))</f>
        <v/>
      </c>
    </row>
    <row r="73">
      <c r="A73" s="18" t="n"/>
      <c r="B73" s="33" t="n"/>
      <c r="C73" s="20" t="n"/>
      <c r="D73" s="20" t="n"/>
      <c r="E73" s="18" t="n"/>
      <c r="F73" s="18" t="n"/>
      <c r="G73" s="20" t="n"/>
      <c r="H73" s="21" t="n"/>
      <c r="I73" s="22" t="n"/>
      <c r="J73" s="33" t="n"/>
      <c r="K73" s="21" t="n"/>
      <c r="L73" s="23">
        <f>IF($A73="","",IF($B73="","",IF(OR($I73="Won",$I73="Lost"),IF($J73="","",MAX(0,$J73-$B73)),MAX(0,TODAY()-$B73))))</f>
        <v/>
      </c>
      <c r="M73" s="24">
        <f>IF($A73="","",IF(COUNTIF($A$5:$A$154,$A73)&gt;1,"Check duplicate lead ID",IF($B73="","Check inquiry date",IF($F73="","Check referral source",IF($I73="","Check lead status",IF(AND(OR($I73="Won",$I73="Lost"),$J73=""),"Add outcome date",IF(AND($J73&lt;&gt;"",$B73&lt;&gt;"",$J73&lt;$B73),"Outcome before inquiry",IF(AND($I73&lt;&gt;"Won",$I73&lt;&gt;"Lost",$J73&lt;&gt;""),"Outcome date for open lead",IF(AND($I73="Won",OR($K73="",$K73&lt;=0)),"Check won revenue",IF(AND($I73&lt;&gt;"Won",$K73&lt;&gt;""),"Revenue entered for non-won lead",IF(AND($I73&lt;&gt;"Won",$I73&lt;&gt;"Lost",$L73&gt;=Assumptions!$J$9),"Review aging lead","OK")))))))))))</f>
        <v/>
      </c>
    </row>
    <row r="74">
      <c r="A74" s="18" t="n"/>
      <c r="B74" s="33" t="n"/>
      <c r="C74" s="20" t="n"/>
      <c r="D74" s="20" t="n"/>
      <c r="E74" s="18" t="n"/>
      <c r="F74" s="18" t="n"/>
      <c r="G74" s="20" t="n"/>
      <c r="H74" s="21" t="n"/>
      <c r="I74" s="22" t="n"/>
      <c r="J74" s="33" t="n"/>
      <c r="K74" s="21" t="n"/>
      <c r="L74" s="25">
        <f>IF($A74="","",IF($B74="","",IF(OR($I74="Won",$I74="Lost"),IF($J74="","",MAX(0,$J74-$B74)),MAX(0,TODAY()-$B74))))</f>
        <v/>
      </c>
      <c r="M74" s="26">
        <f>IF($A74="","",IF(COUNTIF($A$5:$A$154,$A74)&gt;1,"Check duplicate lead ID",IF($B74="","Check inquiry date",IF($F74="","Check referral source",IF($I74="","Check lead status",IF(AND(OR($I74="Won",$I74="Lost"),$J74=""),"Add outcome date",IF(AND($J74&lt;&gt;"",$B74&lt;&gt;"",$J74&lt;$B74),"Outcome before inquiry",IF(AND($I74&lt;&gt;"Won",$I74&lt;&gt;"Lost",$J74&lt;&gt;""),"Outcome date for open lead",IF(AND($I74="Won",OR($K74="",$K74&lt;=0)),"Check won revenue",IF(AND($I74&lt;&gt;"Won",$K74&lt;&gt;""),"Revenue entered for non-won lead",IF(AND($I74&lt;&gt;"Won",$I74&lt;&gt;"Lost",$L74&gt;=Assumptions!$J$9),"Review aging lead","OK")))))))))))</f>
        <v/>
      </c>
    </row>
    <row r="75">
      <c r="A75" s="18" t="n"/>
      <c r="B75" s="33" t="n"/>
      <c r="C75" s="20" t="n"/>
      <c r="D75" s="20" t="n"/>
      <c r="E75" s="18" t="n"/>
      <c r="F75" s="18" t="n"/>
      <c r="G75" s="20" t="n"/>
      <c r="H75" s="21" t="n"/>
      <c r="I75" s="22" t="n"/>
      <c r="J75" s="33" t="n"/>
      <c r="K75" s="21" t="n"/>
      <c r="L75" s="23">
        <f>IF($A75="","",IF($B75="","",IF(OR($I75="Won",$I75="Lost"),IF($J75="","",MAX(0,$J75-$B75)),MAX(0,TODAY()-$B75))))</f>
        <v/>
      </c>
      <c r="M75" s="24">
        <f>IF($A75="","",IF(COUNTIF($A$5:$A$154,$A75)&gt;1,"Check duplicate lead ID",IF($B75="","Check inquiry date",IF($F75="","Check referral source",IF($I75="","Check lead status",IF(AND(OR($I75="Won",$I75="Lost"),$J75=""),"Add outcome date",IF(AND($J75&lt;&gt;"",$B75&lt;&gt;"",$J75&lt;$B75),"Outcome before inquiry",IF(AND($I75&lt;&gt;"Won",$I75&lt;&gt;"Lost",$J75&lt;&gt;""),"Outcome date for open lead",IF(AND($I75="Won",OR($K75="",$K75&lt;=0)),"Check won revenue",IF(AND($I75&lt;&gt;"Won",$K75&lt;&gt;""),"Revenue entered for non-won lead",IF(AND($I75&lt;&gt;"Won",$I75&lt;&gt;"Lost",$L75&gt;=Assumptions!$J$9),"Review aging lead","OK")))))))))))</f>
        <v/>
      </c>
    </row>
    <row r="76">
      <c r="A76" s="18" t="n"/>
      <c r="B76" s="33" t="n"/>
      <c r="C76" s="20" t="n"/>
      <c r="D76" s="20" t="n"/>
      <c r="E76" s="18" t="n"/>
      <c r="F76" s="18" t="n"/>
      <c r="G76" s="20" t="n"/>
      <c r="H76" s="21" t="n"/>
      <c r="I76" s="22" t="n"/>
      <c r="J76" s="33" t="n"/>
      <c r="K76" s="21" t="n"/>
      <c r="L76" s="25">
        <f>IF($A76="","",IF($B76="","",IF(OR($I76="Won",$I76="Lost"),IF($J76="","",MAX(0,$J76-$B76)),MAX(0,TODAY()-$B76))))</f>
        <v/>
      </c>
      <c r="M76" s="26">
        <f>IF($A76="","",IF(COUNTIF($A$5:$A$154,$A76)&gt;1,"Check duplicate lead ID",IF($B76="","Check inquiry date",IF($F76="","Check referral source",IF($I76="","Check lead status",IF(AND(OR($I76="Won",$I76="Lost"),$J76=""),"Add outcome date",IF(AND($J76&lt;&gt;"",$B76&lt;&gt;"",$J76&lt;$B76),"Outcome before inquiry",IF(AND($I76&lt;&gt;"Won",$I76&lt;&gt;"Lost",$J76&lt;&gt;""),"Outcome date for open lead",IF(AND($I76="Won",OR($K76="",$K76&lt;=0)),"Check won revenue",IF(AND($I76&lt;&gt;"Won",$K76&lt;&gt;""),"Revenue entered for non-won lead",IF(AND($I76&lt;&gt;"Won",$I76&lt;&gt;"Lost",$L76&gt;=Assumptions!$J$9),"Review aging lead","OK")))))))))))</f>
        <v/>
      </c>
    </row>
    <row r="77">
      <c r="A77" s="18" t="n"/>
      <c r="B77" s="33" t="n"/>
      <c r="C77" s="20" t="n"/>
      <c r="D77" s="20" t="n"/>
      <c r="E77" s="18" t="n"/>
      <c r="F77" s="18" t="n"/>
      <c r="G77" s="20" t="n"/>
      <c r="H77" s="21" t="n"/>
      <c r="I77" s="22" t="n"/>
      <c r="J77" s="33" t="n"/>
      <c r="K77" s="21" t="n"/>
      <c r="L77" s="23">
        <f>IF($A77="","",IF($B77="","",IF(OR($I77="Won",$I77="Lost"),IF($J77="","",MAX(0,$J77-$B77)),MAX(0,TODAY()-$B77))))</f>
        <v/>
      </c>
      <c r="M77" s="24">
        <f>IF($A77="","",IF(COUNTIF($A$5:$A$154,$A77)&gt;1,"Check duplicate lead ID",IF($B77="","Check inquiry date",IF($F77="","Check referral source",IF($I77="","Check lead status",IF(AND(OR($I77="Won",$I77="Lost"),$J77=""),"Add outcome date",IF(AND($J77&lt;&gt;"",$B77&lt;&gt;"",$J77&lt;$B77),"Outcome before inquiry",IF(AND($I77&lt;&gt;"Won",$I77&lt;&gt;"Lost",$J77&lt;&gt;""),"Outcome date for open lead",IF(AND($I77="Won",OR($K77="",$K77&lt;=0)),"Check won revenue",IF(AND($I77&lt;&gt;"Won",$K77&lt;&gt;""),"Revenue entered for non-won lead",IF(AND($I77&lt;&gt;"Won",$I77&lt;&gt;"Lost",$L77&gt;=Assumptions!$J$9),"Review aging lead","OK")))))))))))</f>
        <v/>
      </c>
    </row>
    <row r="78">
      <c r="A78" s="18" t="n"/>
      <c r="B78" s="33" t="n"/>
      <c r="C78" s="20" t="n"/>
      <c r="D78" s="20" t="n"/>
      <c r="E78" s="18" t="n"/>
      <c r="F78" s="18" t="n"/>
      <c r="G78" s="20" t="n"/>
      <c r="H78" s="21" t="n"/>
      <c r="I78" s="22" t="n"/>
      <c r="J78" s="33" t="n"/>
      <c r="K78" s="21" t="n"/>
      <c r="L78" s="25">
        <f>IF($A78="","",IF($B78="","",IF(OR($I78="Won",$I78="Lost"),IF($J78="","",MAX(0,$J78-$B78)),MAX(0,TODAY()-$B78))))</f>
        <v/>
      </c>
      <c r="M78" s="26">
        <f>IF($A78="","",IF(COUNTIF($A$5:$A$154,$A78)&gt;1,"Check duplicate lead ID",IF($B78="","Check inquiry date",IF($F78="","Check referral source",IF($I78="","Check lead status",IF(AND(OR($I78="Won",$I78="Lost"),$J78=""),"Add outcome date",IF(AND($J78&lt;&gt;"",$B78&lt;&gt;"",$J78&lt;$B78),"Outcome before inquiry",IF(AND($I78&lt;&gt;"Won",$I78&lt;&gt;"Lost",$J78&lt;&gt;""),"Outcome date for open lead",IF(AND($I78="Won",OR($K78="",$K78&lt;=0)),"Check won revenue",IF(AND($I78&lt;&gt;"Won",$K78&lt;&gt;""),"Revenue entered for non-won lead",IF(AND($I78&lt;&gt;"Won",$I78&lt;&gt;"Lost",$L78&gt;=Assumptions!$J$9),"Review aging lead","OK")))))))))))</f>
        <v/>
      </c>
    </row>
    <row r="79">
      <c r="A79" s="18" t="n"/>
      <c r="B79" s="33" t="n"/>
      <c r="C79" s="20" t="n"/>
      <c r="D79" s="20" t="n"/>
      <c r="E79" s="18" t="n"/>
      <c r="F79" s="18" t="n"/>
      <c r="G79" s="20" t="n"/>
      <c r="H79" s="21" t="n"/>
      <c r="I79" s="22" t="n"/>
      <c r="J79" s="33" t="n"/>
      <c r="K79" s="21" t="n"/>
      <c r="L79" s="23">
        <f>IF($A79="","",IF($B79="","",IF(OR($I79="Won",$I79="Lost"),IF($J79="","",MAX(0,$J79-$B79)),MAX(0,TODAY()-$B79))))</f>
        <v/>
      </c>
      <c r="M79" s="24">
        <f>IF($A79="","",IF(COUNTIF($A$5:$A$154,$A79)&gt;1,"Check duplicate lead ID",IF($B79="","Check inquiry date",IF($F79="","Check referral source",IF($I79="","Check lead status",IF(AND(OR($I79="Won",$I79="Lost"),$J79=""),"Add outcome date",IF(AND($J79&lt;&gt;"",$B79&lt;&gt;"",$J79&lt;$B79),"Outcome before inquiry",IF(AND($I79&lt;&gt;"Won",$I79&lt;&gt;"Lost",$J79&lt;&gt;""),"Outcome date for open lead",IF(AND($I79="Won",OR($K79="",$K79&lt;=0)),"Check won revenue",IF(AND($I79&lt;&gt;"Won",$K79&lt;&gt;""),"Revenue entered for non-won lead",IF(AND($I79&lt;&gt;"Won",$I79&lt;&gt;"Lost",$L79&gt;=Assumptions!$J$9),"Review aging lead","OK")))))))))))</f>
        <v/>
      </c>
    </row>
    <row r="80">
      <c r="A80" s="18" t="n"/>
      <c r="B80" s="33" t="n"/>
      <c r="C80" s="20" t="n"/>
      <c r="D80" s="20" t="n"/>
      <c r="E80" s="18" t="n"/>
      <c r="F80" s="18" t="n"/>
      <c r="G80" s="20" t="n"/>
      <c r="H80" s="21" t="n"/>
      <c r="I80" s="22" t="n"/>
      <c r="J80" s="33" t="n"/>
      <c r="K80" s="21" t="n"/>
      <c r="L80" s="25">
        <f>IF($A80="","",IF($B80="","",IF(OR($I80="Won",$I80="Lost"),IF($J80="","",MAX(0,$J80-$B80)),MAX(0,TODAY()-$B80))))</f>
        <v/>
      </c>
      <c r="M80" s="26">
        <f>IF($A80="","",IF(COUNTIF($A$5:$A$154,$A80)&gt;1,"Check duplicate lead ID",IF($B80="","Check inquiry date",IF($F80="","Check referral source",IF($I80="","Check lead status",IF(AND(OR($I80="Won",$I80="Lost"),$J80=""),"Add outcome date",IF(AND($J80&lt;&gt;"",$B80&lt;&gt;"",$J80&lt;$B80),"Outcome before inquiry",IF(AND($I80&lt;&gt;"Won",$I80&lt;&gt;"Lost",$J80&lt;&gt;""),"Outcome date for open lead",IF(AND($I80="Won",OR($K80="",$K80&lt;=0)),"Check won revenue",IF(AND($I80&lt;&gt;"Won",$K80&lt;&gt;""),"Revenue entered for non-won lead",IF(AND($I80&lt;&gt;"Won",$I80&lt;&gt;"Lost",$L80&gt;=Assumptions!$J$9),"Review aging lead","OK")))))))))))</f>
        <v/>
      </c>
    </row>
    <row r="81">
      <c r="A81" s="18" t="n"/>
      <c r="B81" s="33" t="n"/>
      <c r="C81" s="20" t="n"/>
      <c r="D81" s="20" t="n"/>
      <c r="E81" s="18" t="n"/>
      <c r="F81" s="18" t="n"/>
      <c r="G81" s="20" t="n"/>
      <c r="H81" s="21" t="n"/>
      <c r="I81" s="22" t="n"/>
      <c r="J81" s="33" t="n"/>
      <c r="K81" s="21" t="n"/>
      <c r="L81" s="23">
        <f>IF($A81="","",IF($B81="","",IF(OR($I81="Won",$I81="Lost"),IF($J81="","",MAX(0,$J81-$B81)),MAX(0,TODAY()-$B81))))</f>
        <v/>
      </c>
      <c r="M81" s="24">
        <f>IF($A81="","",IF(COUNTIF($A$5:$A$154,$A81)&gt;1,"Check duplicate lead ID",IF($B81="","Check inquiry date",IF($F81="","Check referral source",IF($I81="","Check lead status",IF(AND(OR($I81="Won",$I81="Lost"),$J81=""),"Add outcome date",IF(AND($J81&lt;&gt;"",$B81&lt;&gt;"",$J81&lt;$B81),"Outcome before inquiry",IF(AND($I81&lt;&gt;"Won",$I81&lt;&gt;"Lost",$J81&lt;&gt;""),"Outcome date for open lead",IF(AND($I81="Won",OR($K81="",$K81&lt;=0)),"Check won revenue",IF(AND($I81&lt;&gt;"Won",$K81&lt;&gt;""),"Revenue entered for non-won lead",IF(AND($I81&lt;&gt;"Won",$I81&lt;&gt;"Lost",$L81&gt;=Assumptions!$J$9),"Review aging lead","OK")))))))))))</f>
        <v/>
      </c>
    </row>
    <row r="82">
      <c r="A82" s="18" t="n"/>
      <c r="B82" s="33" t="n"/>
      <c r="C82" s="20" t="n"/>
      <c r="D82" s="20" t="n"/>
      <c r="E82" s="18" t="n"/>
      <c r="F82" s="18" t="n"/>
      <c r="G82" s="20" t="n"/>
      <c r="H82" s="21" t="n"/>
      <c r="I82" s="22" t="n"/>
      <c r="J82" s="33" t="n"/>
      <c r="K82" s="21" t="n"/>
      <c r="L82" s="25">
        <f>IF($A82="","",IF($B82="","",IF(OR($I82="Won",$I82="Lost"),IF($J82="","",MAX(0,$J82-$B82)),MAX(0,TODAY()-$B82))))</f>
        <v/>
      </c>
      <c r="M82" s="26">
        <f>IF($A82="","",IF(COUNTIF($A$5:$A$154,$A82)&gt;1,"Check duplicate lead ID",IF($B82="","Check inquiry date",IF($F82="","Check referral source",IF($I82="","Check lead status",IF(AND(OR($I82="Won",$I82="Lost"),$J82=""),"Add outcome date",IF(AND($J82&lt;&gt;"",$B82&lt;&gt;"",$J82&lt;$B82),"Outcome before inquiry",IF(AND($I82&lt;&gt;"Won",$I82&lt;&gt;"Lost",$J82&lt;&gt;""),"Outcome date for open lead",IF(AND($I82="Won",OR($K82="",$K82&lt;=0)),"Check won revenue",IF(AND($I82&lt;&gt;"Won",$K82&lt;&gt;""),"Revenue entered for non-won lead",IF(AND($I82&lt;&gt;"Won",$I82&lt;&gt;"Lost",$L82&gt;=Assumptions!$J$9),"Review aging lead","OK")))))))))))</f>
        <v/>
      </c>
    </row>
    <row r="83">
      <c r="A83" s="18" t="n"/>
      <c r="B83" s="33" t="n"/>
      <c r="C83" s="20" t="n"/>
      <c r="D83" s="20" t="n"/>
      <c r="E83" s="18" t="n"/>
      <c r="F83" s="18" t="n"/>
      <c r="G83" s="20" t="n"/>
      <c r="H83" s="21" t="n"/>
      <c r="I83" s="22" t="n"/>
      <c r="J83" s="33" t="n"/>
      <c r="K83" s="21" t="n"/>
      <c r="L83" s="23">
        <f>IF($A83="","",IF($B83="","",IF(OR($I83="Won",$I83="Lost"),IF($J83="","",MAX(0,$J83-$B83)),MAX(0,TODAY()-$B83))))</f>
        <v/>
      </c>
      <c r="M83" s="24">
        <f>IF($A83="","",IF(COUNTIF($A$5:$A$154,$A83)&gt;1,"Check duplicate lead ID",IF($B83="","Check inquiry date",IF($F83="","Check referral source",IF($I83="","Check lead status",IF(AND(OR($I83="Won",$I83="Lost"),$J83=""),"Add outcome date",IF(AND($J83&lt;&gt;"",$B83&lt;&gt;"",$J83&lt;$B83),"Outcome before inquiry",IF(AND($I83&lt;&gt;"Won",$I83&lt;&gt;"Lost",$J83&lt;&gt;""),"Outcome date for open lead",IF(AND($I83="Won",OR($K83="",$K83&lt;=0)),"Check won revenue",IF(AND($I83&lt;&gt;"Won",$K83&lt;&gt;""),"Revenue entered for non-won lead",IF(AND($I83&lt;&gt;"Won",$I83&lt;&gt;"Lost",$L83&gt;=Assumptions!$J$9),"Review aging lead","OK")))))))))))</f>
        <v/>
      </c>
    </row>
    <row r="84">
      <c r="A84" s="18" t="n"/>
      <c r="B84" s="33" t="n"/>
      <c r="C84" s="20" t="n"/>
      <c r="D84" s="20" t="n"/>
      <c r="E84" s="18" t="n"/>
      <c r="F84" s="18" t="n"/>
      <c r="G84" s="20" t="n"/>
      <c r="H84" s="21" t="n"/>
      <c r="I84" s="22" t="n"/>
      <c r="J84" s="33" t="n"/>
      <c r="K84" s="21" t="n"/>
      <c r="L84" s="25">
        <f>IF($A84="","",IF($B84="","",IF(OR($I84="Won",$I84="Lost"),IF($J84="","",MAX(0,$J84-$B84)),MAX(0,TODAY()-$B84))))</f>
        <v/>
      </c>
      <c r="M84" s="26">
        <f>IF($A84="","",IF(COUNTIF($A$5:$A$154,$A84)&gt;1,"Check duplicate lead ID",IF($B84="","Check inquiry date",IF($F84="","Check referral source",IF($I84="","Check lead status",IF(AND(OR($I84="Won",$I84="Lost"),$J84=""),"Add outcome date",IF(AND($J84&lt;&gt;"",$B84&lt;&gt;"",$J84&lt;$B84),"Outcome before inquiry",IF(AND($I84&lt;&gt;"Won",$I84&lt;&gt;"Lost",$J84&lt;&gt;""),"Outcome date for open lead",IF(AND($I84="Won",OR($K84="",$K84&lt;=0)),"Check won revenue",IF(AND($I84&lt;&gt;"Won",$K84&lt;&gt;""),"Revenue entered for non-won lead",IF(AND($I84&lt;&gt;"Won",$I84&lt;&gt;"Lost",$L84&gt;=Assumptions!$J$9),"Review aging lead","OK")))))))))))</f>
        <v/>
      </c>
    </row>
    <row r="85">
      <c r="A85" s="18" t="n"/>
      <c r="B85" s="33" t="n"/>
      <c r="C85" s="20" t="n"/>
      <c r="D85" s="20" t="n"/>
      <c r="E85" s="18" t="n"/>
      <c r="F85" s="18" t="n"/>
      <c r="G85" s="20" t="n"/>
      <c r="H85" s="21" t="n"/>
      <c r="I85" s="22" t="n"/>
      <c r="J85" s="33" t="n"/>
      <c r="K85" s="21" t="n"/>
      <c r="L85" s="23">
        <f>IF($A85="","",IF($B85="","",IF(OR($I85="Won",$I85="Lost"),IF($J85="","",MAX(0,$J85-$B85)),MAX(0,TODAY()-$B85))))</f>
        <v/>
      </c>
      <c r="M85" s="24">
        <f>IF($A85="","",IF(COUNTIF($A$5:$A$154,$A85)&gt;1,"Check duplicate lead ID",IF($B85="","Check inquiry date",IF($F85="","Check referral source",IF($I85="","Check lead status",IF(AND(OR($I85="Won",$I85="Lost"),$J85=""),"Add outcome date",IF(AND($J85&lt;&gt;"",$B85&lt;&gt;"",$J85&lt;$B85),"Outcome before inquiry",IF(AND($I85&lt;&gt;"Won",$I85&lt;&gt;"Lost",$J85&lt;&gt;""),"Outcome date for open lead",IF(AND($I85="Won",OR($K85="",$K85&lt;=0)),"Check won revenue",IF(AND($I85&lt;&gt;"Won",$K85&lt;&gt;""),"Revenue entered for non-won lead",IF(AND($I85&lt;&gt;"Won",$I85&lt;&gt;"Lost",$L85&gt;=Assumptions!$J$9),"Review aging lead","OK")))))))))))</f>
        <v/>
      </c>
    </row>
    <row r="86">
      <c r="A86" s="18" t="n"/>
      <c r="B86" s="33" t="n"/>
      <c r="C86" s="20" t="n"/>
      <c r="D86" s="20" t="n"/>
      <c r="E86" s="18" t="n"/>
      <c r="F86" s="18" t="n"/>
      <c r="G86" s="20" t="n"/>
      <c r="H86" s="21" t="n"/>
      <c r="I86" s="22" t="n"/>
      <c r="J86" s="33" t="n"/>
      <c r="K86" s="21" t="n"/>
      <c r="L86" s="25">
        <f>IF($A86="","",IF($B86="","",IF(OR($I86="Won",$I86="Lost"),IF($J86="","",MAX(0,$J86-$B86)),MAX(0,TODAY()-$B86))))</f>
        <v/>
      </c>
      <c r="M86" s="26">
        <f>IF($A86="","",IF(COUNTIF($A$5:$A$154,$A86)&gt;1,"Check duplicate lead ID",IF($B86="","Check inquiry date",IF($F86="","Check referral source",IF($I86="","Check lead status",IF(AND(OR($I86="Won",$I86="Lost"),$J86=""),"Add outcome date",IF(AND($J86&lt;&gt;"",$B86&lt;&gt;"",$J86&lt;$B86),"Outcome before inquiry",IF(AND($I86&lt;&gt;"Won",$I86&lt;&gt;"Lost",$J86&lt;&gt;""),"Outcome date for open lead",IF(AND($I86="Won",OR($K86="",$K86&lt;=0)),"Check won revenue",IF(AND($I86&lt;&gt;"Won",$K86&lt;&gt;""),"Revenue entered for non-won lead",IF(AND($I86&lt;&gt;"Won",$I86&lt;&gt;"Lost",$L86&gt;=Assumptions!$J$9),"Review aging lead","OK")))))))))))</f>
        <v/>
      </c>
    </row>
    <row r="87">
      <c r="A87" s="18" t="n"/>
      <c r="B87" s="33" t="n"/>
      <c r="C87" s="20" t="n"/>
      <c r="D87" s="20" t="n"/>
      <c r="E87" s="18" t="n"/>
      <c r="F87" s="18" t="n"/>
      <c r="G87" s="20" t="n"/>
      <c r="H87" s="21" t="n"/>
      <c r="I87" s="22" t="n"/>
      <c r="J87" s="33" t="n"/>
      <c r="K87" s="21" t="n"/>
      <c r="L87" s="23">
        <f>IF($A87="","",IF($B87="","",IF(OR($I87="Won",$I87="Lost"),IF($J87="","",MAX(0,$J87-$B87)),MAX(0,TODAY()-$B87))))</f>
        <v/>
      </c>
      <c r="M87" s="24">
        <f>IF($A87="","",IF(COUNTIF($A$5:$A$154,$A87)&gt;1,"Check duplicate lead ID",IF($B87="","Check inquiry date",IF($F87="","Check referral source",IF($I87="","Check lead status",IF(AND(OR($I87="Won",$I87="Lost"),$J87=""),"Add outcome date",IF(AND($J87&lt;&gt;"",$B87&lt;&gt;"",$J87&lt;$B87),"Outcome before inquiry",IF(AND($I87&lt;&gt;"Won",$I87&lt;&gt;"Lost",$J87&lt;&gt;""),"Outcome date for open lead",IF(AND($I87="Won",OR($K87="",$K87&lt;=0)),"Check won revenue",IF(AND($I87&lt;&gt;"Won",$K87&lt;&gt;""),"Revenue entered for non-won lead",IF(AND($I87&lt;&gt;"Won",$I87&lt;&gt;"Lost",$L87&gt;=Assumptions!$J$9),"Review aging lead","OK")))))))))))</f>
        <v/>
      </c>
    </row>
    <row r="88">
      <c r="A88" s="18" t="n"/>
      <c r="B88" s="33" t="n"/>
      <c r="C88" s="20" t="n"/>
      <c r="D88" s="20" t="n"/>
      <c r="E88" s="18" t="n"/>
      <c r="F88" s="18" t="n"/>
      <c r="G88" s="20" t="n"/>
      <c r="H88" s="21" t="n"/>
      <c r="I88" s="22" t="n"/>
      <c r="J88" s="33" t="n"/>
      <c r="K88" s="21" t="n"/>
      <c r="L88" s="25">
        <f>IF($A88="","",IF($B88="","",IF(OR($I88="Won",$I88="Lost"),IF($J88="","",MAX(0,$J88-$B88)),MAX(0,TODAY()-$B88))))</f>
        <v/>
      </c>
      <c r="M88" s="26">
        <f>IF($A88="","",IF(COUNTIF($A$5:$A$154,$A88)&gt;1,"Check duplicate lead ID",IF($B88="","Check inquiry date",IF($F88="","Check referral source",IF($I88="","Check lead status",IF(AND(OR($I88="Won",$I88="Lost"),$J88=""),"Add outcome date",IF(AND($J88&lt;&gt;"",$B88&lt;&gt;"",$J88&lt;$B88),"Outcome before inquiry",IF(AND($I88&lt;&gt;"Won",$I88&lt;&gt;"Lost",$J88&lt;&gt;""),"Outcome date for open lead",IF(AND($I88="Won",OR($K88="",$K88&lt;=0)),"Check won revenue",IF(AND($I88&lt;&gt;"Won",$K88&lt;&gt;""),"Revenue entered for non-won lead",IF(AND($I88&lt;&gt;"Won",$I88&lt;&gt;"Lost",$L88&gt;=Assumptions!$J$9),"Review aging lead","OK")))))))))))</f>
        <v/>
      </c>
    </row>
    <row r="89">
      <c r="A89" s="18" t="n"/>
      <c r="B89" s="33" t="n"/>
      <c r="C89" s="20" t="n"/>
      <c r="D89" s="20" t="n"/>
      <c r="E89" s="18" t="n"/>
      <c r="F89" s="18" t="n"/>
      <c r="G89" s="20" t="n"/>
      <c r="H89" s="21" t="n"/>
      <c r="I89" s="22" t="n"/>
      <c r="J89" s="33" t="n"/>
      <c r="K89" s="21" t="n"/>
      <c r="L89" s="23">
        <f>IF($A89="","",IF($B89="","",IF(OR($I89="Won",$I89="Lost"),IF($J89="","",MAX(0,$J89-$B89)),MAX(0,TODAY()-$B89))))</f>
        <v/>
      </c>
      <c r="M89" s="24">
        <f>IF($A89="","",IF(COUNTIF($A$5:$A$154,$A89)&gt;1,"Check duplicate lead ID",IF($B89="","Check inquiry date",IF($F89="","Check referral source",IF($I89="","Check lead status",IF(AND(OR($I89="Won",$I89="Lost"),$J89=""),"Add outcome date",IF(AND($J89&lt;&gt;"",$B89&lt;&gt;"",$J89&lt;$B89),"Outcome before inquiry",IF(AND($I89&lt;&gt;"Won",$I89&lt;&gt;"Lost",$J89&lt;&gt;""),"Outcome date for open lead",IF(AND($I89="Won",OR($K89="",$K89&lt;=0)),"Check won revenue",IF(AND($I89&lt;&gt;"Won",$K89&lt;&gt;""),"Revenue entered for non-won lead",IF(AND($I89&lt;&gt;"Won",$I89&lt;&gt;"Lost",$L89&gt;=Assumptions!$J$9),"Review aging lead","OK")))))))))))</f>
        <v/>
      </c>
    </row>
    <row r="90">
      <c r="A90" s="18" t="n"/>
      <c r="B90" s="33" t="n"/>
      <c r="C90" s="20" t="n"/>
      <c r="D90" s="20" t="n"/>
      <c r="E90" s="18" t="n"/>
      <c r="F90" s="18" t="n"/>
      <c r="G90" s="20" t="n"/>
      <c r="H90" s="21" t="n"/>
      <c r="I90" s="22" t="n"/>
      <c r="J90" s="33" t="n"/>
      <c r="K90" s="21" t="n"/>
      <c r="L90" s="25">
        <f>IF($A90="","",IF($B90="","",IF(OR($I90="Won",$I90="Lost"),IF($J90="","",MAX(0,$J90-$B90)),MAX(0,TODAY()-$B90))))</f>
        <v/>
      </c>
      <c r="M90" s="26">
        <f>IF($A90="","",IF(COUNTIF($A$5:$A$154,$A90)&gt;1,"Check duplicate lead ID",IF($B90="","Check inquiry date",IF($F90="","Check referral source",IF($I90="","Check lead status",IF(AND(OR($I90="Won",$I90="Lost"),$J90=""),"Add outcome date",IF(AND($J90&lt;&gt;"",$B90&lt;&gt;"",$J90&lt;$B90),"Outcome before inquiry",IF(AND($I90&lt;&gt;"Won",$I90&lt;&gt;"Lost",$J90&lt;&gt;""),"Outcome date for open lead",IF(AND($I90="Won",OR($K90="",$K90&lt;=0)),"Check won revenue",IF(AND($I90&lt;&gt;"Won",$K90&lt;&gt;""),"Revenue entered for non-won lead",IF(AND($I90&lt;&gt;"Won",$I90&lt;&gt;"Lost",$L90&gt;=Assumptions!$J$9),"Review aging lead","OK")))))))))))</f>
        <v/>
      </c>
    </row>
    <row r="91">
      <c r="A91" s="18" t="n"/>
      <c r="B91" s="33" t="n"/>
      <c r="C91" s="20" t="n"/>
      <c r="D91" s="20" t="n"/>
      <c r="E91" s="18" t="n"/>
      <c r="F91" s="18" t="n"/>
      <c r="G91" s="20" t="n"/>
      <c r="H91" s="21" t="n"/>
      <c r="I91" s="22" t="n"/>
      <c r="J91" s="33" t="n"/>
      <c r="K91" s="21" t="n"/>
      <c r="L91" s="23">
        <f>IF($A91="","",IF($B91="","",IF(OR($I91="Won",$I91="Lost"),IF($J91="","",MAX(0,$J91-$B91)),MAX(0,TODAY()-$B91))))</f>
        <v/>
      </c>
      <c r="M91" s="24">
        <f>IF($A91="","",IF(COUNTIF($A$5:$A$154,$A91)&gt;1,"Check duplicate lead ID",IF($B91="","Check inquiry date",IF($F91="","Check referral source",IF($I91="","Check lead status",IF(AND(OR($I91="Won",$I91="Lost"),$J91=""),"Add outcome date",IF(AND($J91&lt;&gt;"",$B91&lt;&gt;"",$J91&lt;$B91),"Outcome before inquiry",IF(AND($I91&lt;&gt;"Won",$I91&lt;&gt;"Lost",$J91&lt;&gt;""),"Outcome date for open lead",IF(AND($I91="Won",OR($K91="",$K91&lt;=0)),"Check won revenue",IF(AND($I91&lt;&gt;"Won",$K91&lt;&gt;""),"Revenue entered for non-won lead",IF(AND($I91&lt;&gt;"Won",$I91&lt;&gt;"Lost",$L91&gt;=Assumptions!$J$9),"Review aging lead","OK")))))))))))</f>
        <v/>
      </c>
    </row>
    <row r="92">
      <c r="A92" s="18" t="n"/>
      <c r="B92" s="33" t="n"/>
      <c r="C92" s="20" t="n"/>
      <c r="D92" s="20" t="n"/>
      <c r="E92" s="18" t="n"/>
      <c r="F92" s="18" t="n"/>
      <c r="G92" s="20" t="n"/>
      <c r="H92" s="21" t="n"/>
      <c r="I92" s="22" t="n"/>
      <c r="J92" s="33" t="n"/>
      <c r="K92" s="21" t="n"/>
      <c r="L92" s="25">
        <f>IF($A92="","",IF($B92="","",IF(OR($I92="Won",$I92="Lost"),IF($J92="","",MAX(0,$J92-$B92)),MAX(0,TODAY()-$B92))))</f>
        <v/>
      </c>
      <c r="M92" s="26">
        <f>IF($A92="","",IF(COUNTIF($A$5:$A$154,$A92)&gt;1,"Check duplicate lead ID",IF($B92="","Check inquiry date",IF($F92="","Check referral source",IF($I92="","Check lead status",IF(AND(OR($I92="Won",$I92="Lost"),$J92=""),"Add outcome date",IF(AND($J92&lt;&gt;"",$B92&lt;&gt;"",$J92&lt;$B92),"Outcome before inquiry",IF(AND($I92&lt;&gt;"Won",$I92&lt;&gt;"Lost",$J92&lt;&gt;""),"Outcome date for open lead",IF(AND($I92="Won",OR($K92="",$K92&lt;=0)),"Check won revenue",IF(AND($I92&lt;&gt;"Won",$K92&lt;&gt;""),"Revenue entered for non-won lead",IF(AND($I92&lt;&gt;"Won",$I92&lt;&gt;"Lost",$L92&gt;=Assumptions!$J$9),"Review aging lead","OK")))))))))))</f>
        <v/>
      </c>
    </row>
    <row r="93">
      <c r="A93" s="18" t="n"/>
      <c r="B93" s="33" t="n"/>
      <c r="C93" s="20" t="n"/>
      <c r="D93" s="20" t="n"/>
      <c r="E93" s="18" t="n"/>
      <c r="F93" s="18" t="n"/>
      <c r="G93" s="20" t="n"/>
      <c r="H93" s="21" t="n"/>
      <c r="I93" s="22" t="n"/>
      <c r="J93" s="33" t="n"/>
      <c r="K93" s="21" t="n"/>
      <c r="L93" s="23">
        <f>IF($A93="","",IF($B93="","",IF(OR($I93="Won",$I93="Lost"),IF($J93="","",MAX(0,$J93-$B93)),MAX(0,TODAY()-$B93))))</f>
        <v/>
      </c>
      <c r="M93" s="24">
        <f>IF($A93="","",IF(COUNTIF($A$5:$A$154,$A93)&gt;1,"Check duplicate lead ID",IF($B93="","Check inquiry date",IF($F93="","Check referral source",IF($I93="","Check lead status",IF(AND(OR($I93="Won",$I93="Lost"),$J93=""),"Add outcome date",IF(AND($J93&lt;&gt;"",$B93&lt;&gt;"",$J93&lt;$B93),"Outcome before inquiry",IF(AND($I93&lt;&gt;"Won",$I93&lt;&gt;"Lost",$J93&lt;&gt;""),"Outcome date for open lead",IF(AND($I93="Won",OR($K93="",$K93&lt;=0)),"Check won revenue",IF(AND($I93&lt;&gt;"Won",$K93&lt;&gt;""),"Revenue entered for non-won lead",IF(AND($I93&lt;&gt;"Won",$I93&lt;&gt;"Lost",$L93&gt;=Assumptions!$J$9),"Review aging lead","OK")))))))))))</f>
        <v/>
      </c>
    </row>
    <row r="94">
      <c r="A94" s="18" t="n"/>
      <c r="B94" s="33" t="n"/>
      <c r="C94" s="20" t="n"/>
      <c r="D94" s="20" t="n"/>
      <c r="E94" s="18" t="n"/>
      <c r="F94" s="18" t="n"/>
      <c r="G94" s="20" t="n"/>
      <c r="H94" s="21" t="n"/>
      <c r="I94" s="22" t="n"/>
      <c r="J94" s="33" t="n"/>
      <c r="K94" s="21" t="n"/>
      <c r="L94" s="25">
        <f>IF($A94="","",IF($B94="","",IF(OR($I94="Won",$I94="Lost"),IF($J94="","",MAX(0,$J94-$B94)),MAX(0,TODAY()-$B94))))</f>
        <v/>
      </c>
      <c r="M94" s="26">
        <f>IF($A94="","",IF(COUNTIF($A$5:$A$154,$A94)&gt;1,"Check duplicate lead ID",IF($B94="","Check inquiry date",IF($F94="","Check referral source",IF($I94="","Check lead status",IF(AND(OR($I94="Won",$I94="Lost"),$J94=""),"Add outcome date",IF(AND($J94&lt;&gt;"",$B94&lt;&gt;"",$J94&lt;$B94),"Outcome before inquiry",IF(AND($I94&lt;&gt;"Won",$I94&lt;&gt;"Lost",$J94&lt;&gt;""),"Outcome date for open lead",IF(AND($I94="Won",OR($K94="",$K94&lt;=0)),"Check won revenue",IF(AND($I94&lt;&gt;"Won",$K94&lt;&gt;""),"Revenue entered for non-won lead",IF(AND($I94&lt;&gt;"Won",$I94&lt;&gt;"Lost",$L94&gt;=Assumptions!$J$9),"Review aging lead","OK")))))))))))</f>
        <v/>
      </c>
    </row>
    <row r="95">
      <c r="A95" s="18" t="n"/>
      <c r="B95" s="33" t="n"/>
      <c r="C95" s="20" t="n"/>
      <c r="D95" s="20" t="n"/>
      <c r="E95" s="18" t="n"/>
      <c r="F95" s="18" t="n"/>
      <c r="G95" s="20" t="n"/>
      <c r="H95" s="21" t="n"/>
      <c r="I95" s="22" t="n"/>
      <c r="J95" s="33" t="n"/>
      <c r="K95" s="21" t="n"/>
      <c r="L95" s="23">
        <f>IF($A95="","",IF($B95="","",IF(OR($I95="Won",$I95="Lost"),IF($J95="","",MAX(0,$J95-$B95)),MAX(0,TODAY()-$B95))))</f>
        <v/>
      </c>
      <c r="M95" s="24">
        <f>IF($A95="","",IF(COUNTIF($A$5:$A$154,$A95)&gt;1,"Check duplicate lead ID",IF($B95="","Check inquiry date",IF($F95="","Check referral source",IF($I95="","Check lead status",IF(AND(OR($I95="Won",$I95="Lost"),$J95=""),"Add outcome date",IF(AND($J95&lt;&gt;"",$B95&lt;&gt;"",$J95&lt;$B95),"Outcome before inquiry",IF(AND($I95&lt;&gt;"Won",$I95&lt;&gt;"Lost",$J95&lt;&gt;""),"Outcome date for open lead",IF(AND($I95="Won",OR($K95="",$K95&lt;=0)),"Check won revenue",IF(AND($I95&lt;&gt;"Won",$K95&lt;&gt;""),"Revenue entered for non-won lead",IF(AND($I95&lt;&gt;"Won",$I95&lt;&gt;"Lost",$L95&gt;=Assumptions!$J$9),"Review aging lead","OK")))))))))))</f>
        <v/>
      </c>
    </row>
    <row r="96">
      <c r="A96" s="18" t="n"/>
      <c r="B96" s="33" t="n"/>
      <c r="C96" s="20" t="n"/>
      <c r="D96" s="20" t="n"/>
      <c r="E96" s="18" t="n"/>
      <c r="F96" s="18" t="n"/>
      <c r="G96" s="20" t="n"/>
      <c r="H96" s="21" t="n"/>
      <c r="I96" s="22" t="n"/>
      <c r="J96" s="33" t="n"/>
      <c r="K96" s="21" t="n"/>
      <c r="L96" s="25">
        <f>IF($A96="","",IF($B96="","",IF(OR($I96="Won",$I96="Lost"),IF($J96="","",MAX(0,$J96-$B96)),MAX(0,TODAY()-$B96))))</f>
        <v/>
      </c>
      <c r="M96" s="26">
        <f>IF($A96="","",IF(COUNTIF($A$5:$A$154,$A96)&gt;1,"Check duplicate lead ID",IF($B96="","Check inquiry date",IF($F96="","Check referral source",IF($I96="","Check lead status",IF(AND(OR($I96="Won",$I96="Lost"),$J96=""),"Add outcome date",IF(AND($J96&lt;&gt;"",$B96&lt;&gt;"",$J96&lt;$B96),"Outcome before inquiry",IF(AND($I96&lt;&gt;"Won",$I96&lt;&gt;"Lost",$J96&lt;&gt;""),"Outcome date for open lead",IF(AND($I96="Won",OR($K96="",$K96&lt;=0)),"Check won revenue",IF(AND($I96&lt;&gt;"Won",$K96&lt;&gt;""),"Revenue entered for non-won lead",IF(AND($I96&lt;&gt;"Won",$I96&lt;&gt;"Lost",$L96&gt;=Assumptions!$J$9),"Review aging lead","OK")))))))))))</f>
        <v/>
      </c>
    </row>
    <row r="97">
      <c r="A97" s="18" t="n"/>
      <c r="B97" s="33" t="n"/>
      <c r="C97" s="20" t="n"/>
      <c r="D97" s="20" t="n"/>
      <c r="E97" s="18" t="n"/>
      <c r="F97" s="18" t="n"/>
      <c r="G97" s="20" t="n"/>
      <c r="H97" s="21" t="n"/>
      <c r="I97" s="22" t="n"/>
      <c r="J97" s="33" t="n"/>
      <c r="K97" s="21" t="n"/>
      <c r="L97" s="23">
        <f>IF($A97="","",IF($B97="","",IF(OR($I97="Won",$I97="Lost"),IF($J97="","",MAX(0,$J97-$B97)),MAX(0,TODAY()-$B97))))</f>
        <v/>
      </c>
      <c r="M97" s="24">
        <f>IF($A97="","",IF(COUNTIF($A$5:$A$154,$A97)&gt;1,"Check duplicate lead ID",IF($B97="","Check inquiry date",IF($F97="","Check referral source",IF($I97="","Check lead status",IF(AND(OR($I97="Won",$I97="Lost"),$J97=""),"Add outcome date",IF(AND($J97&lt;&gt;"",$B97&lt;&gt;"",$J97&lt;$B97),"Outcome before inquiry",IF(AND($I97&lt;&gt;"Won",$I97&lt;&gt;"Lost",$J97&lt;&gt;""),"Outcome date for open lead",IF(AND($I97="Won",OR($K97="",$K97&lt;=0)),"Check won revenue",IF(AND($I97&lt;&gt;"Won",$K97&lt;&gt;""),"Revenue entered for non-won lead",IF(AND($I97&lt;&gt;"Won",$I97&lt;&gt;"Lost",$L97&gt;=Assumptions!$J$9),"Review aging lead","OK")))))))))))</f>
        <v/>
      </c>
    </row>
    <row r="98">
      <c r="A98" s="18" t="n"/>
      <c r="B98" s="33" t="n"/>
      <c r="C98" s="20" t="n"/>
      <c r="D98" s="20" t="n"/>
      <c r="E98" s="18" t="n"/>
      <c r="F98" s="18" t="n"/>
      <c r="G98" s="20" t="n"/>
      <c r="H98" s="21" t="n"/>
      <c r="I98" s="22" t="n"/>
      <c r="J98" s="33" t="n"/>
      <c r="K98" s="21" t="n"/>
      <c r="L98" s="25">
        <f>IF($A98="","",IF($B98="","",IF(OR($I98="Won",$I98="Lost"),IF($J98="","",MAX(0,$J98-$B98)),MAX(0,TODAY()-$B98))))</f>
        <v/>
      </c>
      <c r="M98" s="26">
        <f>IF($A98="","",IF(COUNTIF($A$5:$A$154,$A98)&gt;1,"Check duplicate lead ID",IF($B98="","Check inquiry date",IF($F98="","Check referral source",IF($I98="","Check lead status",IF(AND(OR($I98="Won",$I98="Lost"),$J98=""),"Add outcome date",IF(AND($J98&lt;&gt;"",$B98&lt;&gt;"",$J98&lt;$B98),"Outcome before inquiry",IF(AND($I98&lt;&gt;"Won",$I98&lt;&gt;"Lost",$J98&lt;&gt;""),"Outcome date for open lead",IF(AND($I98="Won",OR($K98="",$K98&lt;=0)),"Check won revenue",IF(AND($I98&lt;&gt;"Won",$K98&lt;&gt;""),"Revenue entered for non-won lead",IF(AND($I98&lt;&gt;"Won",$I98&lt;&gt;"Lost",$L98&gt;=Assumptions!$J$9),"Review aging lead","OK")))))))))))</f>
        <v/>
      </c>
    </row>
    <row r="99">
      <c r="A99" s="18" t="n"/>
      <c r="B99" s="33" t="n"/>
      <c r="C99" s="20" t="n"/>
      <c r="D99" s="20" t="n"/>
      <c r="E99" s="18" t="n"/>
      <c r="F99" s="18" t="n"/>
      <c r="G99" s="20" t="n"/>
      <c r="H99" s="21" t="n"/>
      <c r="I99" s="22" t="n"/>
      <c r="J99" s="33" t="n"/>
      <c r="K99" s="21" t="n"/>
      <c r="L99" s="23">
        <f>IF($A99="","",IF($B99="","",IF(OR($I99="Won",$I99="Lost"),IF($J99="","",MAX(0,$J99-$B99)),MAX(0,TODAY()-$B99))))</f>
        <v/>
      </c>
      <c r="M99" s="24">
        <f>IF($A99="","",IF(COUNTIF($A$5:$A$154,$A99)&gt;1,"Check duplicate lead ID",IF($B99="","Check inquiry date",IF($F99="","Check referral source",IF($I99="","Check lead status",IF(AND(OR($I99="Won",$I99="Lost"),$J99=""),"Add outcome date",IF(AND($J99&lt;&gt;"",$B99&lt;&gt;"",$J99&lt;$B99),"Outcome before inquiry",IF(AND($I99&lt;&gt;"Won",$I99&lt;&gt;"Lost",$J99&lt;&gt;""),"Outcome date for open lead",IF(AND($I99="Won",OR($K99="",$K99&lt;=0)),"Check won revenue",IF(AND($I99&lt;&gt;"Won",$K99&lt;&gt;""),"Revenue entered for non-won lead",IF(AND($I99&lt;&gt;"Won",$I99&lt;&gt;"Lost",$L99&gt;=Assumptions!$J$9),"Review aging lead","OK")))))))))))</f>
        <v/>
      </c>
    </row>
    <row r="100">
      <c r="A100" s="18" t="n"/>
      <c r="B100" s="33" t="n"/>
      <c r="C100" s="20" t="n"/>
      <c r="D100" s="20" t="n"/>
      <c r="E100" s="18" t="n"/>
      <c r="F100" s="18" t="n"/>
      <c r="G100" s="20" t="n"/>
      <c r="H100" s="21" t="n"/>
      <c r="I100" s="22" t="n"/>
      <c r="J100" s="33" t="n"/>
      <c r="K100" s="21" t="n"/>
      <c r="L100" s="25">
        <f>IF($A100="","",IF($B100="","",IF(OR($I100="Won",$I100="Lost"),IF($J100="","",MAX(0,$J100-$B100)),MAX(0,TODAY()-$B100))))</f>
        <v/>
      </c>
      <c r="M100" s="26">
        <f>IF($A100="","",IF(COUNTIF($A$5:$A$154,$A100)&gt;1,"Check duplicate lead ID",IF($B100="","Check inquiry date",IF($F100="","Check referral source",IF($I100="","Check lead status",IF(AND(OR($I100="Won",$I100="Lost"),$J100=""),"Add outcome date",IF(AND($J100&lt;&gt;"",$B100&lt;&gt;"",$J100&lt;$B100),"Outcome before inquiry",IF(AND($I100&lt;&gt;"Won",$I100&lt;&gt;"Lost",$J100&lt;&gt;""),"Outcome date for open lead",IF(AND($I100="Won",OR($K100="",$K100&lt;=0)),"Check won revenue",IF(AND($I100&lt;&gt;"Won",$K100&lt;&gt;""),"Revenue entered for non-won lead",IF(AND($I100&lt;&gt;"Won",$I100&lt;&gt;"Lost",$L100&gt;=Assumptions!$J$9),"Review aging lead","OK")))))))))))</f>
        <v/>
      </c>
    </row>
    <row r="101">
      <c r="A101" s="18" t="n"/>
      <c r="B101" s="33" t="n"/>
      <c r="C101" s="20" t="n"/>
      <c r="D101" s="20" t="n"/>
      <c r="E101" s="18" t="n"/>
      <c r="F101" s="18" t="n"/>
      <c r="G101" s="20" t="n"/>
      <c r="H101" s="21" t="n"/>
      <c r="I101" s="22" t="n"/>
      <c r="J101" s="33" t="n"/>
      <c r="K101" s="21" t="n"/>
      <c r="L101" s="23">
        <f>IF($A101="","",IF($B101="","",IF(OR($I101="Won",$I101="Lost"),IF($J101="","",MAX(0,$J101-$B101)),MAX(0,TODAY()-$B101))))</f>
        <v/>
      </c>
      <c r="M101" s="24">
        <f>IF($A101="","",IF(COUNTIF($A$5:$A$154,$A101)&gt;1,"Check duplicate lead ID",IF($B101="","Check inquiry date",IF($F101="","Check referral source",IF($I101="","Check lead status",IF(AND(OR($I101="Won",$I101="Lost"),$J101=""),"Add outcome date",IF(AND($J101&lt;&gt;"",$B101&lt;&gt;"",$J101&lt;$B101),"Outcome before inquiry",IF(AND($I101&lt;&gt;"Won",$I101&lt;&gt;"Lost",$J101&lt;&gt;""),"Outcome date for open lead",IF(AND($I101="Won",OR($K101="",$K101&lt;=0)),"Check won revenue",IF(AND($I101&lt;&gt;"Won",$K101&lt;&gt;""),"Revenue entered for non-won lead",IF(AND($I101&lt;&gt;"Won",$I101&lt;&gt;"Lost",$L101&gt;=Assumptions!$J$9),"Review aging lead","OK")))))))))))</f>
        <v/>
      </c>
    </row>
    <row r="102">
      <c r="A102" s="18" t="n"/>
      <c r="B102" s="33" t="n"/>
      <c r="C102" s="20" t="n"/>
      <c r="D102" s="20" t="n"/>
      <c r="E102" s="18" t="n"/>
      <c r="F102" s="18" t="n"/>
      <c r="G102" s="20" t="n"/>
      <c r="H102" s="21" t="n"/>
      <c r="I102" s="22" t="n"/>
      <c r="J102" s="33" t="n"/>
      <c r="K102" s="21" t="n"/>
      <c r="L102" s="25">
        <f>IF($A102="","",IF($B102="","",IF(OR($I102="Won",$I102="Lost"),IF($J102="","",MAX(0,$J102-$B102)),MAX(0,TODAY()-$B102))))</f>
        <v/>
      </c>
      <c r="M102" s="26">
        <f>IF($A102="","",IF(COUNTIF($A$5:$A$154,$A102)&gt;1,"Check duplicate lead ID",IF($B102="","Check inquiry date",IF($F102="","Check referral source",IF($I102="","Check lead status",IF(AND(OR($I102="Won",$I102="Lost"),$J102=""),"Add outcome date",IF(AND($J102&lt;&gt;"",$B102&lt;&gt;"",$J102&lt;$B102),"Outcome before inquiry",IF(AND($I102&lt;&gt;"Won",$I102&lt;&gt;"Lost",$J102&lt;&gt;""),"Outcome date for open lead",IF(AND($I102="Won",OR($K102="",$K102&lt;=0)),"Check won revenue",IF(AND($I102&lt;&gt;"Won",$K102&lt;&gt;""),"Revenue entered for non-won lead",IF(AND($I102&lt;&gt;"Won",$I102&lt;&gt;"Lost",$L102&gt;=Assumptions!$J$9),"Review aging lead","OK")))))))))))</f>
        <v/>
      </c>
    </row>
    <row r="103">
      <c r="A103" s="18" t="n"/>
      <c r="B103" s="33" t="n"/>
      <c r="C103" s="20" t="n"/>
      <c r="D103" s="20" t="n"/>
      <c r="E103" s="18" t="n"/>
      <c r="F103" s="18" t="n"/>
      <c r="G103" s="20" t="n"/>
      <c r="H103" s="21" t="n"/>
      <c r="I103" s="22" t="n"/>
      <c r="J103" s="33" t="n"/>
      <c r="K103" s="21" t="n"/>
      <c r="L103" s="23">
        <f>IF($A103="","",IF($B103="","",IF(OR($I103="Won",$I103="Lost"),IF($J103="","",MAX(0,$J103-$B103)),MAX(0,TODAY()-$B103))))</f>
        <v/>
      </c>
      <c r="M103" s="24">
        <f>IF($A103="","",IF(COUNTIF($A$5:$A$154,$A103)&gt;1,"Check duplicate lead ID",IF($B103="","Check inquiry date",IF($F103="","Check referral source",IF($I103="","Check lead status",IF(AND(OR($I103="Won",$I103="Lost"),$J103=""),"Add outcome date",IF(AND($J103&lt;&gt;"",$B103&lt;&gt;"",$J103&lt;$B103),"Outcome before inquiry",IF(AND($I103&lt;&gt;"Won",$I103&lt;&gt;"Lost",$J103&lt;&gt;""),"Outcome date for open lead",IF(AND($I103="Won",OR($K103="",$K103&lt;=0)),"Check won revenue",IF(AND($I103&lt;&gt;"Won",$K103&lt;&gt;""),"Revenue entered for non-won lead",IF(AND($I103&lt;&gt;"Won",$I103&lt;&gt;"Lost",$L103&gt;=Assumptions!$J$9),"Review aging lead","OK")))))))))))</f>
        <v/>
      </c>
    </row>
    <row r="104">
      <c r="A104" s="18" t="n"/>
      <c r="B104" s="33" t="n"/>
      <c r="C104" s="20" t="n"/>
      <c r="D104" s="20" t="n"/>
      <c r="E104" s="18" t="n"/>
      <c r="F104" s="18" t="n"/>
      <c r="G104" s="20" t="n"/>
      <c r="H104" s="21" t="n"/>
      <c r="I104" s="22" t="n"/>
      <c r="J104" s="33" t="n"/>
      <c r="K104" s="21" t="n"/>
      <c r="L104" s="25">
        <f>IF($A104="","",IF($B104="","",IF(OR($I104="Won",$I104="Lost"),IF($J104="","",MAX(0,$J104-$B104)),MAX(0,TODAY()-$B104))))</f>
        <v/>
      </c>
      <c r="M104" s="26">
        <f>IF($A104="","",IF(COUNTIF($A$5:$A$154,$A104)&gt;1,"Check duplicate lead ID",IF($B104="","Check inquiry date",IF($F104="","Check referral source",IF($I104="","Check lead status",IF(AND(OR($I104="Won",$I104="Lost"),$J104=""),"Add outcome date",IF(AND($J104&lt;&gt;"",$B104&lt;&gt;"",$J104&lt;$B104),"Outcome before inquiry",IF(AND($I104&lt;&gt;"Won",$I104&lt;&gt;"Lost",$J104&lt;&gt;""),"Outcome date for open lead",IF(AND($I104="Won",OR($K104="",$K104&lt;=0)),"Check won revenue",IF(AND($I104&lt;&gt;"Won",$K104&lt;&gt;""),"Revenue entered for non-won lead",IF(AND($I104&lt;&gt;"Won",$I104&lt;&gt;"Lost",$L104&gt;=Assumptions!$J$9),"Review aging lead","OK")))))))))))</f>
        <v/>
      </c>
    </row>
    <row r="105">
      <c r="A105" s="18" t="n"/>
      <c r="B105" s="33" t="n"/>
      <c r="C105" s="20" t="n"/>
      <c r="D105" s="20" t="n"/>
      <c r="E105" s="18" t="n"/>
      <c r="F105" s="18" t="n"/>
      <c r="G105" s="20" t="n"/>
      <c r="H105" s="21" t="n"/>
      <c r="I105" s="22" t="n"/>
      <c r="J105" s="33" t="n"/>
      <c r="K105" s="21" t="n"/>
      <c r="L105" s="23">
        <f>IF($A105="","",IF($B105="","",IF(OR($I105="Won",$I105="Lost"),IF($J105="","",MAX(0,$J105-$B105)),MAX(0,TODAY()-$B105))))</f>
        <v/>
      </c>
      <c r="M105" s="24">
        <f>IF($A105="","",IF(COUNTIF($A$5:$A$154,$A105)&gt;1,"Check duplicate lead ID",IF($B105="","Check inquiry date",IF($F105="","Check referral source",IF($I105="","Check lead status",IF(AND(OR($I105="Won",$I105="Lost"),$J105=""),"Add outcome date",IF(AND($J105&lt;&gt;"",$B105&lt;&gt;"",$J105&lt;$B105),"Outcome before inquiry",IF(AND($I105&lt;&gt;"Won",$I105&lt;&gt;"Lost",$J105&lt;&gt;""),"Outcome date for open lead",IF(AND($I105="Won",OR($K105="",$K105&lt;=0)),"Check won revenue",IF(AND($I105&lt;&gt;"Won",$K105&lt;&gt;""),"Revenue entered for non-won lead",IF(AND($I105&lt;&gt;"Won",$I105&lt;&gt;"Lost",$L105&gt;=Assumptions!$J$9),"Review aging lead","OK")))))))))))</f>
        <v/>
      </c>
    </row>
    <row r="106">
      <c r="A106" s="18" t="n"/>
      <c r="B106" s="33" t="n"/>
      <c r="C106" s="20" t="n"/>
      <c r="D106" s="20" t="n"/>
      <c r="E106" s="18" t="n"/>
      <c r="F106" s="18" t="n"/>
      <c r="G106" s="20" t="n"/>
      <c r="H106" s="21" t="n"/>
      <c r="I106" s="22" t="n"/>
      <c r="J106" s="33" t="n"/>
      <c r="K106" s="21" t="n"/>
      <c r="L106" s="25">
        <f>IF($A106="","",IF($B106="","",IF(OR($I106="Won",$I106="Lost"),IF($J106="","",MAX(0,$J106-$B106)),MAX(0,TODAY()-$B106))))</f>
        <v/>
      </c>
      <c r="M106" s="26">
        <f>IF($A106="","",IF(COUNTIF($A$5:$A$154,$A106)&gt;1,"Check duplicate lead ID",IF($B106="","Check inquiry date",IF($F106="","Check referral source",IF($I106="","Check lead status",IF(AND(OR($I106="Won",$I106="Lost"),$J106=""),"Add outcome date",IF(AND($J106&lt;&gt;"",$B106&lt;&gt;"",$J106&lt;$B106),"Outcome before inquiry",IF(AND($I106&lt;&gt;"Won",$I106&lt;&gt;"Lost",$J106&lt;&gt;""),"Outcome date for open lead",IF(AND($I106="Won",OR($K106="",$K106&lt;=0)),"Check won revenue",IF(AND($I106&lt;&gt;"Won",$K106&lt;&gt;""),"Revenue entered for non-won lead",IF(AND($I106&lt;&gt;"Won",$I106&lt;&gt;"Lost",$L106&gt;=Assumptions!$J$9),"Review aging lead","OK")))))))))))</f>
        <v/>
      </c>
    </row>
    <row r="107">
      <c r="A107" s="18" t="n"/>
      <c r="B107" s="33" t="n"/>
      <c r="C107" s="20" t="n"/>
      <c r="D107" s="20" t="n"/>
      <c r="E107" s="18" t="n"/>
      <c r="F107" s="18" t="n"/>
      <c r="G107" s="20" t="n"/>
      <c r="H107" s="21" t="n"/>
      <c r="I107" s="22" t="n"/>
      <c r="J107" s="33" t="n"/>
      <c r="K107" s="21" t="n"/>
      <c r="L107" s="23">
        <f>IF($A107="","",IF($B107="","",IF(OR($I107="Won",$I107="Lost"),IF($J107="","",MAX(0,$J107-$B107)),MAX(0,TODAY()-$B107))))</f>
        <v/>
      </c>
      <c r="M107" s="24">
        <f>IF($A107="","",IF(COUNTIF($A$5:$A$154,$A107)&gt;1,"Check duplicate lead ID",IF($B107="","Check inquiry date",IF($F107="","Check referral source",IF($I107="","Check lead status",IF(AND(OR($I107="Won",$I107="Lost"),$J107=""),"Add outcome date",IF(AND($J107&lt;&gt;"",$B107&lt;&gt;"",$J107&lt;$B107),"Outcome before inquiry",IF(AND($I107&lt;&gt;"Won",$I107&lt;&gt;"Lost",$J107&lt;&gt;""),"Outcome date for open lead",IF(AND($I107="Won",OR($K107="",$K107&lt;=0)),"Check won revenue",IF(AND($I107&lt;&gt;"Won",$K107&lt;&gt;""),"Revenue entered for non-won lead",IF(AND($I107&lt;&gt;"Won",$I107&lt;&gt;"Lost",$L107&gt;=Assumptions!$J$9),"Review aging lead","OK")))))))))))</f>
        <v/>
      </c>
    </row>
    <row r="108">
      <c r="A108" s="18" t="n"/>
      <c r="B108" s="33" t="n"/>
      <c r="C108" s="20" t="n"/>
      <c r="D108" s="20" t="n"/>
      <c r="E108" s="18" t="n"/>
      <c r="F108" s="18" t="n"/>
      <c r="G108" s="20" t="n"/>
      <c r="H108" s="21" t="n"/>
      <c r="I108" s="22" t="n"/>
      <c r="J108" s="33" t="n"/>
      <c r="K108" s="21" t="n"/>
      <c r="L108" s="25">
        <f>IF($A108="","",IF($B108="","",IF(OR($I108="Won",$I108="Lost"),IF($J108="","",MAX(0,$J108-$B108)),MAX(0,TODAY()-$B108))))</f>
        <v/>
      </c>
      <c r="M108" s="26">
        <f>IF($A108="","",IF(COUNTIF($A$5:$A$154,$A108)&gt;1,"Check duplicate lead ID",IF($B108="","Check inquiry date",IF($F108="","Check referral source",IF($I108="","Check lead status",IF(AND(OR($I108="Won",$I108="Lost"),$J108=""),"Add outcome date",IF(AND($J108&lt;&gt;"",$B108&lt;&gt;"",$J108&lt;$B108),"Outcome before inquiry",IF(AND($I108&lt;&gt;"Won",$I108&lt;&gt;"Lost",$J108&lt;&gt;""),"Outcome date for open lead",IF(AND($I108="Won",OR($K108="",$K108&lt;=0)),"Check won revenue",IF(AND($I108&lt;&gt;"Won",$K108&lt;&gt;""),"Revenue entered for non-won lead",IF(AND($I108&lt;&gt;"Won",$I108&lt;&gt;"Lost",$L108&gt;=Assumptions!$J$9),"Review aging lead","OK")))))))))))</f>
        <v/>
      </c>
    </row>
    <row r="109">
      <c r="A109" s="18" t="n"/>
      <c r="B109" s="33" t="n"/>
      <c r="C109" s="20" t="n"/>
      <c r="D109" s="20" t="n"/>
      <c r="E109" s="18" t="n"/>
      <c r="F109" s="18" t="n"/>
      <c r="G109" s="20" t="n"/>
      <c r="H109" s="21" t="n"/>
      <c r="I109" s="22" t="n"/>
      <c r="J109" s="33" t="n"/>
      <c r="K109" s="21" t="n"/>
      <c r="L109" s="23">
        <f>IF($A109="","",IF($B109="","",IF(OR($I109="Won",$I109="Lost"),IF($J109="","",MAX(0,$J109-$B109)),MAX(0,TODAY()-$B109))))</f>
        <v/>
      </c>
      <c r="M109" s="24">
        <f>IF($A109="","",IF(COUNTIF($A$5:$A$154,$A109)&gt;1,"Check duplicate lead ID",IF($B109="","Check inquiry date",IF($F109="","Check referral source",IF($I109="","Check lead status",IF(AND(OR($I109="Won",$I109="Lost"),$J109=""),"Add outcome date",IF(AND($J109&lt;&gt;"",$B109&lt;&gt;"",$J109&lt;$B109),"Outcome before inquiry",IF(AND($I109&lt;&gt;"Won",$I109&lt;&gt;"Lost",$J109&lt;&gt;""),"Outcome date for open lead",IF(AND($I109="Won",OR($K109="",$K109&lt;=0)),"Check won revenue",IF(AND($I109&lt;&gt;"Won",$K109&lt;&gt;""),"Revenue entered for non-won lead",IF(AND($I109&lt;&gt;"Won",$I109&lt;&gt;"Lost",$L109&gt;=Assumptions!$J$9),"Review aging lead","OK")))))))))))</f>
        <v/>
      </c>
    </row>
    <row r="110">
      <c r="A110" s="18" t="n"/>
      <c r="B110" s="33" t="n"/>
      <c r="C110" s="20" t="n"/>
      <c r="D110" s="20" t="n"/>
      <c r="E110" s="18" t="n"/>
      <c r="F110" s="18" t="n"/>
      <c r="G110" s="20" t="n"/>
      <c r="H110" s="21" t="n"/>
      <c r="I110" s="22" t="n"/>
      <c r="J110" s="33" t="n"/>
      <c r="K110" s="21" t="n"/>
      <c r="L110" s="25">
        <f>IF($A110="","",IF($B110="","",IF(OR($I110="Won",$I110="Lost"),IF($J110="","",MAX(0,$J110-$B110)),MAX(0,TODAY()-$B110))))</f>
        <v/>
      </c>
      <c r="M110" s="26">
        <f>IF($A110="","",IF(COUNTIF($A$5:$A$154,$A110)&gt;1,"Check duplicate lead ID",IF($B110="","Check inquiry date",IF($F110="","Check referral source",IF($I110="","Check lead status",IF(AND(OR($I110="Won",$I110="Lost"),$J110=""),"Add outcome date",IF(AND($J110&lt;&gt;"",$B110&lt;&gt;"",$J110&lt;$B110),"Outcome before inquiry",IF(AND($I110&lt;&gt;"Won",$I110&lt;&gt;"Lost",$J110&lt;&gt;""),"Outcome date for open lead",IF(AND($I110="Won",OR($K110="",$K110&lt;=0)),"Check won revenue",IF(AND($I110&lt;&gt;"Won",$K110&lt;&gt;""),"Revenue entered for non-won lead",IF(AND($I110&lt;&gt;"Won",$I110&lt;&gt;"Lost",$L110&gt;=Assumptions!$J$9),"Review aging lead","OK")))))))))))</f>
        <v/>
      </c>
    </row>
    <row r="111">
      <c r="A111" s="18" t="n"/>
      <c r="B111" s="33" t="n"/>
      <c r="C111" s="20" t="n"/>
      <c r="D111" s="20" t="n"/>
      <c r="E111" s="18" t="n"/>
      <c r="F111" s="18" t="n"/>
      <c r="G111" s="20" t="n"/>
      <c r="H111" s="21" t="n"/>
      <c r="I111" s="22" t="n"/>
      <c r="J111" s="33" t="n"/>
      <c r="K111" s="21" t="n"/>
      <c r="L111" s="23">
        <f>IF($A111="","",IF($B111="","",IF(OR($I111="Won",$I111="Lost"),IF($J111="","",MAX(0,$J111-$B111)),MAX(0,TODAY()-$B111))))</f>
        <v/>
      </c>
      <c r="M111" s="24">
        <f>IF($A111="","",IF(COUNTIF($A$5:$A$154,$A111)&gt;1,"Check duplicate lead ID",IF($B111="","Check inquiry date",IF($F111="","Check referral source",IF($I111="","Check lead status",IF(AND(OR($I111="Won",$I111="Lost"),$J111=""),"Add outcome date",IF(AND($J111&lt;&gt;"",$B111&lt;&gt;"",$J111&lt;$B111),"Outcome before inquiry",IF(AND($I111&lt;&gt;"Won",$I111&lt;&gt;"Lost",$J111&lt;&gt;""),"Outcome date for open lead",IF(AND($I111="Won",OR($K111="",$K111&lt;=0)),"Check won revenue",IF(AND($I111&lt;&gt;"Won",$K111&lt;&gt;""),"Revenue entered for non-won lead",IF(AND($I111&lt;&gt;"Won",$I111&lt;&gt;"Lost",$L111&gt;=Assumptions!$J$9),"Review aging lead","OK")))))))))))</f>
        <v/>
      </c>
    </row>
    <row r="112">
      <c r="A112" s="18" t="n"/>
      <c r="B112" s="33" t="n"/>
      <c r="C112" s="20" t="n"/>
      <c r="D112" s="20" t="n"/>
      <c r="E112" s="18" t="n"/>
      <c r="F112" s="18" t="n"/>
      <c r="G112" s="20" t="n"/>
      <c r="H112" s="21" t="n"/>
      <c r="I112" s="22" t="n"/>
      <c r="J112" s="33" t="n"/>
      <c r="K112" s="21" t="n"/>
      <c r="L112" s="25">
        <f>IF($A112="","",IF($B112="","",IF(OR($I112="Won",$I112="Lost"),IF($J112="","",MAX(0,$J112-$B112)),MAX(0,TODAY()-$B112))))</f>
        <v/>
      </c>
      <c r="M112" s="26">
        <f>IF($A112="","",IF(COUNTIF($A$5:$A$154,$A112)&gt;1,"Check duplicate lead ID",IF($B112="","Check inquiry date",IF($F112="","Check referral source",IF($I112="","Check lead status",IF(AND(OR($I112="Won",$I112="Lost"),$J112=""),"Add outcome date",IF(AND($J112&lt;&gt;"",$B112&lt;&gt;"",$J112&lt;$B112),"Outcome before inquiry",IF(AND($I112&lt;&gt;"Won",$I112&lt;&gt;"Lost",$J112&lt;&gt;""),"Outcome date for open lead",IF(AND($I112="Won",OR($K112="",$K112&lt;=0)),"Check won revenue",IF(AND($I112&lt;&gt;"Won",$K112&lt;&gt;""),"Revenue entered for non-won lead",IF(AND($I112&lt;&gt;"Won",$I112&lt;&gt;"Lost",$L112&gt;=Assumptions!$J$9),"Review aging lead","OK")))))))))))</f>
        <v/>
      </c>
    </row>
    <row r="113">
      <c r="A113" s="18" t="n"/>
      <c r="B113" s="33" t="n"/>
      <c r="C113" s="20" t="n"/>
      <c r="D113" s="20" t="n"/>
      <c r="E113" s="18" t="n"/>
      <c r="F113" s="18" t="n"/>
      <c r="G113" s="20" t="n"/>
      <c r="H113" s="21" t="n"/>
      <c r="I113" s="22" t="n"/>
      <c r="J113" s="33" t="n"/>
      <c r="K113" s="21" t="n"/>
      <c r="L113" s="23">
        <f>IF($A113="","",IF($B113="","",IF(OR($I113="Won",$I113="Lost"),IF($J113="","",MAX(0,$J113-$B113)),MAX(0,TODAY()-$B113))))</f>
        <v/>
      </c>
      <c r="M113" s="24">
        <f>IF($A113="","",IF(COUNTIF($A$5:$A$154,$A113)&gt;1,"Check duplicate lead ID",IF($B113="","Check inquiry date",IF($F113="","Check referral source",IF($I113="","Check lead status",IF(AND(OR($I113="Won",$I113="Lost"),$J113=""),"Add outcome date",IF(AND($J113&lt;&gt;"",$B113&lt;&gt;"",$J113&lt;$B113),"Outcome before inquiry",IF(AND($I113&lt;&gt;"Won",$I113&lt;&gt;"Lost",$J113&lt;&gt;""),"Outcome date for open lead",IF(AND($I113="Won",OR($K113="",$K113&lt;=0)),"Check won revenue",IF(AND($I113&lt;&gt;"Won",$K113&lt;&gt;""),"Revenue entered for non-won lead",IF(AND($I113&lt;&gt;"Won",$I113&lt;&gt;"Lost",$L113&gt;=Assumptions!$J$9),"Review aging lead","OK")))))))))))</f>
        <v/>
      </c>
    </row>
    <row r="114">
      <c r="A114" s="18" t="n"/>
      <c r="B114" s="33" t="n"/>
      <c r="C114" s="20" t="n"/>
      <c r="D114" s="20" t="n"/>
      <c r="E114" s="18" t="n"/>
      <c r="F114" s="18" t="n"/>
      <c r="G114" s="20" t="n"/>
      <c r="H114" s="21" t="n"/>
      <c r="I114" s="22" t="n"/>
      <c r="J114" s="33" t="n"/>
      <c r="K114" s="21" t="n"/>
      <c r="L114" s="25">
        <f>IF($A114="","",IF($B114="","",IF(OR($I114="Won",$I114="Lost"),IF($J114="","",MAX(0,$J114-$B114)),MAX(0,TODAY()-$B114))))</f>
        <v/>
      </c>
      <c r="M114" s="26">
        <f>IF($A114="","",IF(COUNTIF($A$5:$A$154,$A114)&gt;1,"Check duplicate lead ID",IF($B114="","Check inquiry date",IF($F114="","Check referral source",IF($I114="","Check lead status",IF(AND(OR($I114="Won",$I114="Lost"),$J114=""),"Add outcome date",IF(AND($J114&lt;&gt;"",$B114&lt;&gt;"",$J114&lt;$B114),"Outcome before inquiry",IF(AND($I114&lt;&gt;"Won",$I114&lt;&gt;"Lost",$J114&lt;&gt;""),"Outcome date for open lead",IF(AND($I114="Won",OR($K114="",$K114&lt;=0)),"Check won revenue",IF(AND($I114&lt;&gt;"Won",$K114&lt;&gt;""),"Revenue entered for non-won lead",IF(AND($I114&lt;&gt;"Won",$I114&lt;&gt;"Lost",$L114&gt;=Assumptions!$J$9),"Review aging lead","OK")))))))))))</f>
        <v/>
      </c>
    </row>
    <row r="115">
      <c r="A115" s="18" t="n"/>
      <c r="B115" s="33" t="n"/>
      <c r="C115" s="20" t="n"/>
      <c r="D115" s="20" t="n"/>
      <c r="E115" s="18" t="n"/>
      <c r="F115" s="18" t="n"/>
      <c r="G115" s="20" t="n"/>
      <c r="H115" s="21" t="n"/>
      <c r="I115" s="22" t="n"/>
      <c r="J115" s="33" t="n"/>
      <c r="K115" s="21" t="n"/>
      <c r="L115" s="23">
        <f>IF($A115="","",IF($B115="","",IF(OR($I115="Won",$I115="Lost"),IF($J115="","",MAX(0,$J115-$B115)),MAX(0,TODAY()-$B115))))</f>
        <v/>
      </c>
      <c r="M115" s="24">
        <f>IF($A115="","",IF(COUNTIF($A$5:$A$154,$A115)&gt;1,"Check duplicate lead ID",IF($B115="","Check inquiry date",IF($F115="","Check referral source",IF($I115="","Check lead status",IF(AND(OR($I115="Won",$I115="Lost"),$J115=""),"Add outcome date",IF(AND($J115&lt;&gt;"",$B115&lt;&gt;"",$J115&lt;$B115),"Outcome before inquiry",IF(AND($I115&lt;&gt;"Won",$I115&lt;&gt;"Lost",$J115&lt;&gt;""),"Outcome date for open lead",IF(AND($I115="Won",OR($K115="",$K115&lt;=0)),"Check won revenue",IF(AND($I115&lt;&gt;"Won",$K115&lt;&gt;""),"Revenue entered for non-won lead",IF(AND($I115&lt;&gt;"Won",$I115&lt;&gt;"Lost",$L115&gt;=Assumptions!$J$9),"Review aging lead","OK")))))))))))</f>
        <v/>
      </c>
    </row>
    <row r="116">
      <c r="A116" s="18" t="n"/>
      <c r="B116" s="33" t="n"/>
      <c r="C116" s="20" t="n"/>
      <c r="D116" s="20" t="n"/>
      <c r="E116" s="18" t="n"/>
      <c r="F116" s="18" t="n"/>
      <c r="G116" s="20" t="n"/>
      <c r="H116" s="21" t="n"/>
      <c r="I116" s="22" t="n"/>
      <c r="J116" s="33" t="n"/>
      <c r="K116" s="21" t="n"/>
      <c r="L116" s="25">
        <f>IF($A116="","",IF($B116="","",IF(OR($I116="Won",$I116="Lost"),IF($J116="","",MAX(0,$J116-$B116)),MAX(0,TODAY()-$B116))))</f>
        <v/>
      </c>
      <c r="M116" s="26">
        <f>IF($A116="","",IF(COUNTIF($A$5:$A$154,$A116)&gt;1,"Check duplicate lead ID",IF($B116="","Check inquiry date",IF($F116="","Check referral source",IF($I116="","Check lead status",IF(AND(OR($I116="Won",$I116="Lost"),$J116=""),"Add outcome date",IF(AND($J116&lt;&gt;"",$B116&lt;&gt;"",$J116&lt;$B116),"Outcome before inquiry",IF(AND($I116&lt;&gt;"Won",$I116&lt;&gt;"Lost",$J116&lt;&gt;""),"Outcome date for open lead",IF(AND($I116="Won",OR($K116="",$K116&lt;=0)),"Check won revenue",IF(AND($I116&lt;&gt;"Won",$K116&lt;&gt;""),"Revenue entered for non-won lead",IF(AND($I116&lt;&gt;"Won",$I116&lt;&gt;"Lost",$L116&gt;=Assumptions!$J$9),"Review aging lead","OK")))))))))))</f>
        <v/>
      </c>
    </row>
    <row r="117">
      <c r="A117" s="18" t="n"/>
      <c r="B117" s="33" t="n"/>
      <c r="C117" s="20" t="n"/>
      <c r="D117" s="20" t="n"/>
      <c r="E117" s="18" t="n"/>
      <c r="F117" s="18" t="n"/>
      <c r="G117" s="20" t="n"/>
      <c r="H117" s="21" t="n"/>
      <c r="I117" s="22" t="n"/>
      <c r="J117" s="33" t="n"/>
      <c r="K117" s="21" t="n"/>
      <c r="L117" s="23">
        <f>IF($A117="","",IF($B117="","",IF(OR($I117="Won",$I117="Lost"),IF($J117="","",MAX(0,$J117-$B117)),MAX(0,TODAY()-$B117))))</f>
        <v/>
      </c>
      <c r="M117" s="24">
        <f>IF($A117="","",IF(COUNTIF($A$5:$A$154,$A117)&gt;1,"Check duplicate lead ID",IF($B117="","Check inquiry date",IF($F117="","Check referral source",IF($I117="","Check lead status",IF(AND(OR($I117="Won",$I117="Lost"),$J117=""),"Add outcome date",IF(AND($J117&lt;&gt;"",$B117&lt;&gt;"",$J117&lt;$B117),"Outcome before inquiry",IF(AND($I117&lt;&gt;"Won",$I117&lt;&gt;"Lost",$J117&lt;&gt;""),"Outcome date for open lead",IF(AND($I117="Won",OR($K117="",$K117&lt;=0)),"Check won revenue",IF(AND($I117&lt;&gt;"Won",$K117&lt;&gt;""),"Revenue entered for non-won lead",IF(AND($I117&lt;&gt;"Won",$I117&lt;&gt;"Lost",$L117&gt;=Assumptions!$J$9),"Review aging lead","OK")))))))))))</f>
        <v/>
      </c>
    </row>
    <row r="118">
      <c r="A118" s="18" t="n"/>
      <c r="B118" s="33" t="n"/>
      <c r="C118" s="20" t="n"/>
      <c r="D118" s="20" t="n"/>
      <c r="E118" s="18" t="n"/>
      <c r="F118" s="18" t="n"/>
      <c r="G118" s="20" t="n"/>
      <c r="H118" s="21" t="n"/>
      <c r="I118" s="22" t="n"/>
      <c r="J118" s="33" t="n"/>
      <c r="K118" s="21" t="n"/>
      <c r="L118" s="25">
        <f>IF($A118="","",IF($B118="","",IF(OR($I118="Won",$I118="Lost"),IF($J118="","",MAX(0,$J118-$B118)),MAX(0,TODAY()-$B118))))</f>
        <v/>
      </c>
      <c r="M118" s="26">
        <f>IF($A118="","",IF(COUNTIF($A$5:$A$154,$A118)&gt;1,"Check duplicate lead ID",IF($B118="","Check inquiry date",IF($F118="","Check referral source",IF($I118="","Check lead status",IF(AND(OR($I118="Won",$I118="Lost"),$J118=""),"Add outcome date",IF(AND($J118&lt;&gt;"",$B118&lt;&gt;"",$J118&lt;$B118),"Outcome before inquiry",IF(AND($I118&lt;&gt;"Won",$I118&lt;&gt;"Lost",$J118&lt;&gt;""),"Outcome date for open lead",IF(AND($I118="Won",OR($K118="",$K118&lt;=0)),"Check won revenue",IF(AND($I118&lt;&gt;"Won",$K118&lt;&gt;""),"Revenue entered for non-won lead",IF(AND($I118&lt;&gt;"Won",$I118&lt;&gt;"Lost",$L118&gt;=Assumptions!$J$9),"Review aging lead","OK")))))))))))</f>
        <v/>
      </c>
    </row>
    <row r="119">
      <c r="A119" s="18" t="n"/>
      <c r="B119" s="33" t="n"/>
      <c r="C119" s="20" t="n"/>
      <c r="D119" s="20" t="n"/>
      <c r="E119" s="18" t="n"/>
      <c r="F119" s="18" t="n"/>
      <c r="G119" s="20" t="n"/>
      <c r="H119" s="21" t="n"/>
      <c r="I119" s="22" t="n"/>
      <c r="J119" s="33" t="n"/>
      <c r="K119" s="21" t="n"/>
      <c r="L119" s="23">
        <f>IF($A119="","",IF($B119="","",IF(OR($I119="Won",$I119="Lost"),IF($J119="","",MAX(0,$J119-$B119)),MAX(0,TODAY()-$B119))))</f>
        <v/>
      </c>
      <c r="M119" s="24">
        <f>IF($A119="","",IF(COUNTIF($A$5:$A$154,$A119)&gt;1,"Check duplicate lead ID",IF($B119="","Check inquiry date",IF($F119="","Check referral source",IF($I119="","Check lead status",IF(AND(OR($I119="Won",$I119="Lost"),$J119=""),"Add outcome date",IF(AND($J119&lt;&gt;"",$B119&lt;&gt;"",$J119&lt;$B119),"Outcome before inquiry",IF(AND($I119&lt;&gt;"Won",$I119&lt;&gt;"Lost",$J119&lt;&gt;""),"Outcome date for open lead",IF(AND($I119="Won",OR($K119="",$K119&lt;=0)),"Check won revenue",IF(AND($I119&lt;&gt;"Won",$K119&lt;&gt;""),"Revenue entered for non-won lead",IF(AND($I119&lt;&gt;"Won",$I119&lt;&gt;"Lost",$L119&gt;=Assumptions!$J$9),"Review aging lead","OK")))))))))))</f>
        <v/>
      </c>
    </row>
    <row r="120">
      <c r="A120" s="18" t="n"/>
      <c r="B120" s="33" t="n"/>
      <c r="C120" s="20" t="n"/>
      <c r="D120" s="20" t="n"/>
      <c r="E120" s="18" t="n"/>
      <c r="F120" s="18" t="n"/>
      <c r="G120" s="20" t="n"/>
      <c r="H120" s="21" t="n"/>
      <c r="I120" s="22" t="n"/>
      <c r="J120" s="33" t="n"/>
      <c r="K120" s="21" t="n"/>
      <c r="L120" s="25">
        <f>IF($A120="","",IF($B120="","",IF(OR($I120="Won",$I120="Lost"),IF($J120="","",MAX(0,$J120-$B120)),MAX(0,TODAY()-$B120))))</f>
        <v/>
      </c>
      <c r="M120" s="26">
        <f>IF($A120="","",IF(COUNTIF($A$5:$A$154,$A120)&gt;1,"Check duplicate lead ID",IF($B120="","Check inquiry date",IF($F120="","Check referral source",IF($I120="","Check lead status",IF(AND(OR($I120="Won",$I120="Lost"),$J120=""),"Add outcome date",IF(AND($J120&lt;&gt;"",$B120&lt;&gt;"",$J120&lt;$B120),"Outcome before inquiry",IF(AND($I120&lt;&gt;"Won",$I120&lt;&gt;"Lost",$J120&lt;&gt;""),"Outcome date for open lead",IF(AND($I120="Won",OR($K120="",$K120&lt;=0)),"Check won revenue",IF(AND($I120&lt;&gt;"Won",$K120&lt;&gt;""),"Revenue entered for non-won lead",IF(AND($I120&lt;&gt;"Won",$I120&lt;&gt;"Lost",$L120&gt;=Assumptions!$J$9),"Review aging lead","OK")))))))))))</f>
        <v/>
      </c>
    </row>
    <row r="121">
      <c r="A121" s="18" t="n"/>
      <c r="B121" s="33" t="n"/>
      <c r="C121" s="20" t="n"/>
      <c r="D121" s="20" t="n"/>
      <c r="E121" s="18" t="n"/>
      <c r="F121" s="18" t="n"/>
      <c r="G121" s="20" t="n"/>
      <c r="H121" s="21" t="n"/>
      <c r="I121" s="22" t="n"/>
      <c r="J121" s="33" t="n"/>
      <c r="K121" s="21" t="n"/>
      <c r="L121" s="23">
        <f>IF($A121="","",IF($B121="","",IF(OR($I121="Won",$I121="Lost"),IF($J121="","",MAX(0,$J121-$B121)),MAX(0,TODAY()-$B121))))</f>
        <v/>
      </c>
      <c r="M121" s="24">
        <f>IF($A121="","",IF(COUNTIF($A$5:$A$154,$A121)&gt;1,"Check duplicate lead ID",IF($B121="","Check inquiry date",IF($F121="","Check referral source",IF($I121="","Check lead status",IF(AND(OR($I121="Won",$I121="Lost"),$J121=""),"Add outcome date",IF(AND($J121&lt;&gt;"",$B121&lt;&gt;"",$J121&lt;$B121),"Outcome before inquiry",IF(AND($I121&lt;&gt;"Won",$I121&lt;&gt;"Lost",$J121&lt;&gt;""),"Outcome date for open lead",IF(AND($I121="Won",OR($K121="",$K121&lt;=0)),"Check won revenue",IF(AND($I121&lt;&gt;"Won",$K121&lt;&gt;""),"Revenue entered for non-won lead",IF(AND($I121&lt;&gt;"Won",$I121&lt;&gt;"Lost",$L121&gt;=Assumptions!$J$9),"Review aging lead","OK")))))))))))</f>
        <v/>
      </c>
    </row>
    <row r="122">
      <c r="A122" s="18" t="n"/>
      <c r="B122" s="33" t="n"/>
      <c r="C122" s="20" t="n"/>
      <c r="D122" s="20" t="n"/>
      <c r="E122" s="18" t="n"/>
      <c r="F122" s="18" t="n"/>
      <c r="G122" s="20" t="n"/>
      <c r="H122" s="21" t="n"/>
      <c r="I122" s="22" t="n"/>
      <c r="J122" s="33" t="n"/>
      <c r="K122" s="21" t="n"/>
      <c r="L122" s="25">
        <f>IF($A122="","",IF($B122="","",IF(OR($I122="Won",$I122="Lost"),IF($J122="","",MAX(0,$J122-$B122)),MAX(0,TODAY()-$B122))))</f>
        <v/>
      </c>
      <c r="M122" s="26">
        <f>IF($A122="","",IF(COUNTIF($A$5:$A$154,$A122)&gt;1,"Check duplicate lead ID",IF($B122="","Check inquiry date",IF($F122="","Check referral source",IF($I122="","Check lead status",IF(AND(OR($I122="Won",$I122="Lost"),$J122=""),"Add outcome date",IF(AND($J122&lt;&gt;"",$B122&lt;&gt;"",$J122&lt;$B122),"Outcome before inquiry",IF(AND($I122&lt;&gt;"Won",$I122&lt;&gt;"Lost",$J122&lt;&gt;""),"Outcome date for open lead",IF(AND($I122="Won",OR($K122="",$K122&lt;=0)),"Check won revenue",IF(AND($I122&lt;&gt;"Won",$K122&lt;&gt;""),"Revenue entered for non-won lead",IF(AND($I122&lt;&gt;"Won",$I122&lt;&gt;"Lost",$L122&gt;=Assumptions!$J$9),"Review aging lead","OK")))))))))))</f>
        <v/>
      </c>
    </row>
    <row r="123">
      <c r="A123" s="18" t="n"/>
      <c r="B123" s="33" t="n"/>
      <c r="C123" s="20" t="n"/>
      <c r="D123" s="20" t="n"/>
      <c r="E123" s="18" t="n"/>
      <c r="F123" s="18" t="n"/>
      <c r="G123" s="20" t="n"/>
      <c r="H123" s="21" t="n"/>
      <c r="I123" s="22" t="n"/>
      <c r="J123" s="33" t="n"/>
      <c r="K123" s="21" t="n"/>
      <c r="L123" s="23">
        <f>IF($A123="","",IF($B123="","",IF(OR($I123="Won",$I123="Lost"),IF($J123="","",MAX(0,$J123-$B123)),MAX(0,TODAY()-$B123))))</f>
        <v/>
      </c>
      <c r="M123" s="24">
        <f>IF($A123="","",IF(COUNTIF($A$5:$A$154,$A123)&gt;1,"Check duplicate lead ID",IF($B123="","Check inquiry date",IF($F123="","Check referral source",IF($I123="","Check lead status",IF(AND(OR($I123="Won",$I123="Lost"),$J123=""),"Add outcome date",IF(AND($J123&lt;&gt;"",$B123&lt;&gt;"",$J123&lt;$B123),"Outcome before inquiry",IF(AND($I123&lt;&gt;"Won",$I123&lt;&gt;"Lost",$J123&lt;&gt;""),"Outcome date for open lead",IF(AND($I123="Won",OR($K123="",$K123&lt;=0)),"Check won revenue",IF(AND($I123&lt;&gt;"Won",$K123&lt;&gt;""),"Revenue entered for non-won lead",IF(AND($I123&lt;&gt;"Won",$I123&lt;&gt;"Lost",$L123&gt;=Assumptions!$J$9),"Review aging lead","OK")))))))))))</f>
        <v/>
      </c>
    </row>
    <row r="124">
      <c r="A124" s="18" t="n"/>
      <c r="B124" s="33" t="n"/>
      <c r="C124" s="20" t="n"/>
      <c r="D124" s="20" t="n"/>
      <c r="E124" s="18" t="n"/>
      <c r="F124" s="18" t="n"/>
      <c r="G124" s="20" t="n"/>
      <c r="H124" s="21" t="n"/>
      <c r="I124" s="22" t="n"/>
      <c r="J124" s="33" t="n"/>
      <c r="K124" s="21" t="n"/>
      <c r="L124" s="25">
        <f>IF($A124="","",IF($B124="","",IF(OR($I124="Won",$I124="Lost"),IF($J124="","",MAX(0,$J124-$B124)),MAX(0,TODAY()-$B124))))</f>
        <v/>
      </c>
      <c r="M124" s="26">
        <f>IF($A124="","",IF(COUNTIF($A$5:$A$154,$A124)&gt;1,"Check duplicate lead ID",IF($B124="","Check inquiry date",IF($F124="","Check referral source",IF($I124="","Check lead status",IF(AND(OR($I124="Won",$I124="Lost"),$J124=""),"Add outcome date",IF(AND($J124&lt;&gt;"",$B124&lt;&gt;"",$J124&lt;$B124),"Outcome before inquiry",IF(AND($I124&lt;&gt;"Won",$I124&lt;&gt;"Lost",$J124&lt;&gt;""),"Outcome date for open lead",IF(AND($I124="Won",OR($K124="",$K124&lt;=0)),"Check won revenue",IF(AND($I124&lt;&gt;"Won",$K124&lt;&gt;""),"Revenue entered for non-won lead",IF(AND($I124&lt;&gt;"Won",$I124&lt;&gt;"Lost",$L124&gt;=Assumptions!$J$9),"Review aging lead","OK")))))))))))</f>
        <v/>
      </c>
    </row>
    <row r="125">
      <c r="A125" s="18" t="n"/>
      <c r="B125" s="33" t="n"/>
      <c r="C125" s="20" t="n"/>
      <c r="D125" s="20" t="n"/>
      <c r="E125" s="18" t="n"/>
      <c r="F125" s="18" t="n"/>
      <c r="G125" s="20" t="n"/>
      <c r="H125" s="21" t="n"/>
      <c r="I125" s="22" t="n"/>
      <c r="J125" s="33" t="n"/>
      <c r="K125" s="21" t="n"/>
      <c r="L125" s="23">
        <f>IF($A125="","",IF($B125="","",IF(OR($I125="Won",$I125="Lost"),IF($J125="","",MAX(0,$J125-$B125)),MAX(0,TODAY()-$B125))))</f>
        <v/>
      </c>
      <c r="M125" s="24">
        <f>IF($A125="","",IF(COUNTIF($A$5:$A$154,$A125)&gt;1,"Check duplicate lead ID",IF($B125="","Check inquiry date",IF($F125="","Check referral source",IF($I125="","Check lead status",IF(AND(OR($I125="Won",$I125="Lost"),$J125=""),"Add outcome date",IF(AND($J125&lt;&gt;"",$B125&lt;&gt;"",$J125&lt;$B125),"Outcome before inquiry",IF(AND($I125&lt;&gt;"Won",$I125&lt;&gt;"Lost",$J125&lt;&gt;""),"Outcome date for open lead",IF(AND($I125="Won",OR($K125="",$K125&lt;=0)),"Check won revenue",IF(AND($I125&lt;&gt;"Won",$K125&lt;&gt;""),"Revenue entered for non-won lead",IF(AND($I125&lt;&gt;"Won",$I125&lt;&gt;"Lost",$L125&gt;=Assumptions!$J$9),"Review aging lead","OK")))))))))))</f>
        <v/>
      </c>
    </row>
    <row r="126">
      <c r="A126" s="18" t="n"/>
      <c r="B126" s="33" t="n"/>
      <c r="C126" s="20" t="n"/>
      <c r="D126" s="20" t="n"/>
      <c r="E126" s="18" t="n"/>
      <c r="F126" s="18" t="n"/>
      <c r="G126" s="20" t="n"/>
      <c r="H126" s="21" t="n"/>
      <c r="I126" s="22" t="n"/>
      <c r="J126" s="33" t="n"/>
      <c r="K126" s="21" t="n"/>
      <c r="L126" s="25">
        <f>IF($A126="","",IF($B126="","",IF(OR($I126="Won",$I126="Lost"),IF($J126="","",MAX(0,$J126-$B126)),MAX(0,TODAY()-$B126))))</f>
        <v/>
      </c>
      <c r="M126" s="26">
        <f>IF($A126="","",IF(COUNTIF($A$5:$A$154,$A126)&gt;1,"Check duplicate lead ID",IF($B126="","Check inquiry date",IF($F126="","Check referral source",IF($I126="","Check lead status",IF(AND(OR($I126="Won",$I126="Lost"),$J126=""),"Add outcome date",IF(AND($J126&lt;&gt;"",$B126&lt;&gt;"",$J126&lt;$B126),"Outcome before inquiry",IF(AND($I126&lt;&gt;"Won",$I126&lt;&gt;"Lost",$J126&lt;&gt;""),"Outcome date for open lead",IF(AND($I126="Won",OR($K126="",$K126&lt;=0)),"Check won revenue",IF(AND($I126&lt;&gt;"Won",$K126&lt;&gt;""),"Revenue entered for non-won lead",IF(AND($I126&lt;&gt;"Won",$I126&lt;&gt;"Lost",$L126&gt;=Assumptions!$J$9),"Review aging lead","OK")))))))))))</f>
        <v/>
      </c>
    </row>
    <row r="127">
      <c r="A127" s="18" t="n"/>
      <c r="B127" s="33" t="n"/>
      <c r="C127" s="20" t="n"/>
      <c r="D127" s="20" t="n"/>
      <c r="E127" s="18" t="n"/>
      <c r="F127" s="18" t="n"/>
      <c r="G127" s="20" t="n"/>
      <c r="H127" s="21" t="n"/>
      <c r="I127" s="22" t="n"/>
      <c r="J127" s="33" t="n"/>
      <c r="K127" s="21" t="n"/>
      <c r="L127" s="23">
        <f>IF($A127="","",IF($B127="","",IF(OR($I127="Won",$I127="Lost"),IF($J127="","",MAX(0,$J127-$B127)),MAX(0,TODAY()-$B127))))</f>
        <v/>
      </c>
      <c r="M127" s="24">
        <f>IF($A127="","",IF(COUNTIF($A$5:$A$154,$A127)&gt;1,"Check duplicate lead ID",IF($B127="","Check inquiry date",IF($F127="","Check referral source",IF($I127="","Check lead status",IF(AND(OR($I127="Won",$I127="Lost"),$J127=""),"Add outcome date",IF(AND($J127&lt;&gt;"",$B127&lt;&gt;"",$J127&lt;$B127),"Outcome before inquiry",IF(AND($I127&lt;&gt;"Won",$I127&lt;&gt;"Lost",$J127&lt;&gt;""),"Outcome date for open lead",IF(AND($I127="Won",OR($K127="",$K127&lt;=0)),"Check won revenue",IF(AND($I127&lt;&gt;"Won",$K127&lt;&gt;""),"Revenue entered for non-won lead",IF(AND($I127&lt;&gt;"Won",$I127&lt;&gt;"Lost",$L127&gt;=Assumptions!$J$9),"Review aging lead","OK")))))))))))</f>
        <v/>
      </c>
    </row>
    <row r="128">
      <c r="A128" s="18" t="n"/>
      <c r="B128" s="33" t="n"/>
      <c r="C128" s="20" t="n"/>
      <c r="D128" s="20" t="n"/>
      <c r="E128" s="18" t="n"/>
      <c r="F128" s="18" t="n"/>
      <c r="G128" s="20" t="n"/>
      <c r="H128" s="21" t="n"/>
      <c r="I128" s="22" t="n"/>
      <c r="J128" s="33" t="n"/>
      <c r="K128" s="21" t="n"/>
      <c r="L128" s="25">
        <f>IF($A128="","",IF($B128="","",IF(OR($I128="Won",$I128="Lost"),IF($J128="","",MAX(0,$J128-$B128)),MAX(0,TODAY()-$B128))))</f>
        <v/>
      </c>
      <c r="M128" s="26">
        <f>IF($A128="","",IF(COUNTIF($A$5:$A$154,$A128)&gt;1,"Check duplicate lead ID",IF($B128="","Check inquiry date",IF($F128="","Check referral source",IF($I128="","Check lead status",IF(AND(OR($I128="Won",$I128="Lost"),$J128=""),"Add outcome date",IF(AND($J128&lt;&gt;"",$B128&lt;&gt;"",$J128&lt;$B128),"Outcome before inquiry",IF(AND($I128&lt;&gt;"Won",$I128&lt;&gt;"Lost",$J128&lt;&gt;""),"Outcome date for open lead",IF(AND($I128="Won",OR($K128="",$K128&lt;=0)),"Check won revenue",IF(AND($I128&lt;&gt;"Won",$K128&lt;&gt;""),"Revenue entered for non-won lead",IF(AND($I128&lt;&gt;"Won",$I128&lt;&gt;"Lost",$L128&gt;=Assumptions!$J$9),"Review aging lead","OK")))))))))))</f>
        <v/>
      </c>
    </row>
    <row r="129">
      <c r="A129" s="18" t="n"/>
      <c r="B129" s="33" t="n"/>
      <c r="C129" s="20" t="n"/>
      <c r="D129" s="20" t="n"/>
      <c r="E129" s="18" t="n"/>
      <c r="F129" s="18" t="n"/>
      <c r="G129" s="20" t="n"/>
      <c r="H129" s="21" t="n"/>
      <c r="I129" s="22" t="n"/>
      <c r="J129" s="33" t="n"/>
      <c r="K129" s="21" t="n"/>
      <c r="L129" s="23">
        <f>IF($A129="","",IF($B129="","",IF(OR($I129="Won",$I129="Lost"),IF($J129="","",MAX(0,$J129-$B129)),MAX(0,TODAY()-$B129))))</f>
        <v/>
      </c>
      <c r="M129" s="24">
        <f>IF($A129="","",IF(COUNTIF($A$5:$A$154,$A129)&gt;1,"Check duplicate lead ID",IF($B129="","Check inquiry date",IF($F129="","Check referral source",IF($I129="","Check lead status",IF(AND(OR($I129="Won",$I129="Lost"),$J129=""),"Add outcome date",IF(AND($J129&lt;&gt;"",$B129&lt;&gt;"",$J129&lt;$B129),"Outcome before inquiry",IF(AND($I129&lt;&gt;"Won",$I129&lt;&gt;"Lost",$J129&lt;&gt;""),"Outcome date for open lead",IF(AND($I129="Won",OR($K129="",$K129&lt;=0)),"Check won revenue",IF(AND($I129&lt;&gt;"Won",$K129&lt;&gt;""),"Revenue entered for non-won lead",IF(AND($I129&lt;&gt;"Won",$I129&lt;&gt;"Lost",$L129&gt;=Assumptions!$J$9),"Review aging lead","OK")))))))))))</f>
        <v/>
      </c>
    </row>
    <row r="130">
      <c r="A130" s="18" t="n"/>
      <c r="B130" s="33" t="n"/>
      <c r="C130" s="20" t="n"/>
      <c r="D130" s="20" t="n"/>
      <c r="E130" s="18" t="n"/>
      <c r="F130" s="18" t="n"/>
      <c r="G130" s="20" t="n"/>
      <c r="H130" s="21" t="n"/>
      <c r="I130" s="22" t="n"/>
      <c r="J130" s="33" t="n"/>
      <c r="K130" s="21" t="n"/>
      <c r="L130" s="25">
        <f>IF($A130="","",IF($B130="","",IF(OR($I130="Won",$I130="Lost"),IF($J130="","",MAX(0,$J130-$B130)),MAX(0,TODAY()-$B130))))</f>
        <v/>
      </c>
      <c r="M130" s="26">
        <f>IF($A130="","",IF(COUNTIF($A$5:$A$154,$A130)&gt;1,"Check duplicate lead ID",IF($B130="","Check inquiry date",IF($F130="","Check referral source",IF($I130="","Check lead status",IF(AND(OR($I130="Won",$I130="Lost"),$J130=""),"Add outcome date",IF(AND($J130&lt;&gt;"",$B130&lt;&gt;"",$J130&lt;$B130),"Outcome before inquiry",IF(AND($I130&lt;&gt;"Won",$I130&lt;&gt;"Lost",$J130&lt;&gt;""),"Outcome date for open lead",IF(AND($I130="Won",OR($K130="",$K130&lt;=0)),"Check won revenue",IF(AND($I130&lt;&gt;"Won",$K130&lt;&gt;""),"Revenue entered for non-won lead",IF(AND($I130&lt;&gt;"Won",$I130&lt;&gt;"Lost",$L130&gt;=Assumptions!$J$9),"Review aging lead","OK")))))))))))</f>
        <v/>
      </c>
    </row>
    <row r="131">
      <c r="A131" s="18" t="n"/>
      <c r="B131" s="33" t="n"/>
      <c r="C131" s="20" t="n"/>
      <c r="D131" s="20" t="n"/>
      <c r="E131" s="18" t="n"/>
      <c r="F131" s="18" t="n"/>
      <c r="G131" s="20" t="n"/>
      <c r="H131" s="21" t="n"/>
      <c r="I131" s="22" t="n"/>
      <c r="J131" s="33" t="n"/>
      <c r="K131" s="21" t="n"/>
      <c r="L131" s="23">
        <f>IF($A131="","",IF($B131="","",IF(OR($I131="Won",$I131="Lost"),IF($J131="","",MAX(0,$J131-$B131)),MAX(0,TODAY()-$B131))))</f>
        <v/>
      </c>
      <c r="M131" s="24">
        <f>IF($A131="","",IF(COUNTIF($A$5:$A$154,$A131)&gt;1,"Check duplicate lead ID",IF($B131="","Check inquiry date",IF($F131="","Check referral source",IF($I131="","Check lead status",IF(AND(OR($I131="Won",$I131="Lost"),$J131=""),"Add outcome date",IF(AND($J131&lt;&gt;"",$B131&lt;&gt;"",$J131&lt;$B131),"Outcome before inquiry",IF(AND($I131&lt;&gt;"Won",$I131&lt;&gt;"Lost",$J131&lt;&gt;""),"Outcome date for open lead",IF(AND($I131="Won",OR($K131="",$K131&lt;=0)),"Check won revenue",IF(AND($I131&lt;&gt;"Won",$K131&lt;&gt;""),"Revenue entered for non-won lead",IF(AND($I131&lt;&gt;"Won",$I131&lt;&gt;"Lost",$L131&gt;=Assumptions!$J$9),"Review aging lead","OK")))))))))))</f>
        <v/>
      </c>
    </row>
    <row r="132">
      <c r="A132" s="18" t="n"/>
      <c r="B132" s="33" t="n"/>
      <c r="C132" s="20" t="n"/>
      <c r="D132" s="20" t="n"/>
      <c r="E132" s="18" t="n"/>
      <c r="F132" s="18" t="n"/>
      <c r="G132" s="20" t="n"/>
      <c r="H132" s="21" t="n"/>
      <c r="I132" s="22" t="n"/>
      <c r="J132" s="33" t="n"/>
      <c r="K132" s="21" t="n"/>
      <c r="L132" s="25">
        <f>IF($A132="","",IF($B132="","",IF(OR($I132="Won",$I132="Lost"),IF($J132="","",MAX(0,$J132-$B132)),MAX(0,TODAY()-$B132))))</f>
        <v/>
      </c>
      <c r="M132" s="26">
        <f>IF($A132="","",IF(COUNTIF($A$5:$A$154,$A132)&gt;1,"Check duplicate lead ID",IF($B132="","Check inquiry date",IF($F132="","Check referral source",IF($I132="","Check lead status",IF(AND(OR($I132="Won",$I132="Lost"),$J132=""),"Add outcome date",IF(AND($J132&lt;&gt;"",$B132&lt;&gt;"",$J132&lt;$B132),"Outcome before inquiry",IF(AND($I132&lt;&gt;"Won",$I132&lt;&gt;"Lost",$J132&lt;&gt;""),"Outcome date for open lead",IF(AND($I132="Won",OR($K132="",$K132&lt;=0)),"Check won revenue",IF(AND($I132&lt;&gt;"Won",$K132&lt;&gt;""),"Revenue entered for non-won lead",IF(AND($I132&lt;&gt;"Won",$I132&lt;&gt;"Lost",$L132&gt;=Assumptions!$J$9),"Review aging lead","OK")))))))))))</f>
        <v/>
      </c>
    </row>
    <row r="133">
      <c r="A133" s="18" t="n"/>
      <c r="B133" s="33" t="n"/>
      <c r="C133" s="20" t="n"/>
      <c r="D133" s="20" t="n"/>
      <c r="E133" s="18" t="n"/>
      <c r="F133" s="18" t="n"/>
      <c r="G133" s="20" t="n"/>
      <c r="H133" s="21" t="n"/>
      <c r="I133" s="22" t="n"/>
      <c r="J133" s="33" t="n"/>
      <c r="K133" s="21" t="n"/>
      <c r="L133" s="23">
        <f>IF($A133="","",IF($B133="","",IF(OR($I133="Won",$I133="Lost"),IF($J133="","",MAX(0,$J133-$B133)),MAX(0,TODAY()-$B133))))</f>
        <v/>
      </c>
      <c r="M133" s="24">
        <f>IF($A133="","",IF(COUNTIF($A$5:$A$154,$A133)&gt;1,"Check duplicate lead ID",IF($B133="","Check inquiry date",IF($F133="","Check referral source",IF($I133="","Check lead status",IF(AND(OR($I133="Won",$I133="Lost"),$J133=""),"Add outcome date",IF(AND($J133&lt;&gt;"",$B133&lt;&gt;"",$J133&lt;$B133),"Outcome before inquiry",IF(AND($I133&lt;&gt;"Won",$I133&lt;&gt;"Lost",$J133&lt;&gt;""),"Outcome date for open lead",IF(AND($I133="Won",OR($K133="",$K133&lt;=0)),"Check won revenue",IF(AND($I133&lt;&gt;"Won",$K133&lt;&gt;""),"Revenue entered for non-won lead",IF(AND($I133&lt;&gt;"Won",$I133&lt;&gt;"Lost",$L133&gt;=Assumptions!$J$9),"Review aging lead","OK")))))))))))</f>
        <v/>
      </c>
    </row>
    <row r="134">
      <c r="A134" s="18" t="n"/>
      <c r="B134" s="33" t="n"/>
      <c r="C134" s="20" t="n"/>
      <c r="D134" s="20" t="n"/>
      <c r="E134" s="18" t="n"/>
      <c r="F134" s="18" t="n"/>
      <c r="G134" s="20" t="n"/>
      <c r="H134" s="21" t="n"/>
      <c r="I134" s="22" t="n"/>
      <c r="J134" s="33" t="n"/>
      <c r="K134" s="21" t="n"/>
      <c r="L134" s="25">
        <f>IF($A134="","",IF($B134="","",IF(OR($I134="Won",$I134="Lost"),IF($J134="","",MAX(0,$J134-$B134)),MAX(0,TODAY()-$B134))))</f>
        <v/>
      </c>
      <c r="M134" s="26">
        <f>IF($A134="","",IF(COUNTIF($A$5:$A$154,$A134)&gt;1,"Check duplicate lead ID",IF($B134="","Check inquiry date",IF($F134="","Check referral source",IF($I134="","Check lead status",IF(AND(OR($I134="Won",$I134="Lost"),$J134=""),"Add outcome date",IF(AND($J134&lt;&gt;"",$B134&lt;&gt;"",$J134&lt;$B134),"Outcome before inquiry",IF(AND($I134&lt;&gt;"Won",$I134&lt;&gt;"Lost",$J134&lt;&gt;""),"Outcome date for open lead",IF(AND($I134="Won",OR($K134="",$K134&lt;=0)),"Check won revenue",IF(AND($I134&lt;&gt;"Won",$K134&lt;&gt;""),"Revenue entered for non-won lead",IF(AND($I134&lt;&gt;"Won",$I134&lt;&gt;"Lost",$L134&gt;=Assumptions!$J$9),"Review aging lead","OK")))))))))))</f>
        <v/>
      </c>
    </row>
    <row r="135">
      <c r="A135" s="18" t="n"/>
      <c r="B135" s="33" t="n"/>
      <c r="C135" s="20" t="n"/>
      <c r="D135" s="20" t="n"/>
      <c r="E135" s="18" t="n"/>
      <c r="F135" s="18" t="n"/>
      <c r="G135" s="20" t="n"/>
      <c r="H135" s="21" t="n"/>
      <c r="I135" s="22" t="n"/>
      <c r="J135" s="33" t="n"/>
      <c r="K135" s="21" t="n"/>
      <c r="L135" s="23">
        <f>IF($A135="","",IF($B135="","",IF(OR($I135="Won",$I135="Lost"),IF($J135="","",MAX(0,$J135-$B135)),MAX(0,TODAY()-$B135))))</f>
        <v/>
      </c>
      <c r="M135" s="24">
        <f>IF($A135="","",IF(COUNTIF($A$5:$A$154,$A135)&gt;1,"Check duplicate lead ID",IF($B135="","Check inquiry date",IF($F135="","Check referral source",IF($I135="","Check lead status",IF(AND(OR($I135="Won",$I135="Lost"),$J135=""),"Add outcome date",IF(AND($J135&lt;&gt;"",$B135&lt;&gt;"",$J135&lt;$B135),"Outcome before inquiry",IF(AND($I135&lt;&gt;"Won",$I135&lt;&gt;"Lost",$J135&lt;&gt;""),"Outcome date for open lead",IF(AND($I135="Won",OR($K135="",$K135&lt;=0)),"Check won revenue",IF(AND($I135&lt;&gt;"Won",$K135&lt;&gt;""),"Revenue entered for non-won lead",IF(AND($I135&lt;&gt;"Won",$I135&lt;&gt;"Lost",$L135&gt;=Assumptions!$J$9),"Review aging lead","OK")))))))))))</f>
        <v/>
      </c>
    </row>
    <row r="136">
      <c r="A136" s="18" t="n"/>
      <c r="B136" s="33" t="n"/>
      <c r="C136" s="20" t="n"/>
      <c r="D136" s="20" t="n"/>
      <c r="E136" s="18" t="n"/>
      <c r="F136" s="18" t="n"/>
      <c r="G136" s="20" t="n"/>
      <c r="H136" s="21" t="n"/>
      <c r="I136" s="22" t="n"/>
      <c r="J136" s="33" t="n"/>
      <c r="K136" s="21" t="n"/>
      <c r="L136" s="25">
        <f>IF($A136="","",IF($B136="","",IF(OR($I136="Won",$I136="Lost"),IF($J136="","",MAX(0,$J136-$B136)),MAX(0,TODAY()-$B136))))</f>
        <v/>
      </c>
      <c r="M136" s="26">
        <f>IF($A136="","",IF(COUNTIF($A$5:$A$154,$A136)&gt;1,"Check duplicate lead ID",IF($B136="","Check inquiry date",IF($F136="","Check referral source",IF($I136="","Check lead status",IF(AND(OR($I136="Won",$I136="Lost"),$J136=""),"Add outcome date",IF(AND($J136&lt;&gt;"",$B136&lt;&gt;"",$J136&lt;$B136),"Outcome before inquiry",IF(AND($I136&lt;&gt;"Won",$I136&lt;&gt;"Lost",$J136&lt;&gt;""),"Outcome date for open lead",IF(AND($I136="Won",OR($K136="",$K136&lt;=0)),"Check won revenue",IF(AND($I136&lt;&gt;"Won",$K136&lt;&gt;""),"Revenue entered for non-won lead",IF(AND($I136&lt;&gt;"Won",$I136&lt;&gt;"Lost",$L136&gt;=Assumptions!$J$9),"Review aging lead","OK")))))))))))</f>
        <v/>
      </c>
    </row>
    <row r="137">
      <c r="A137" s="18" t="n"/>
      <c r="B137" s="33" t="n"/>
      <c r="C137" s="20" t="n"/>
      <c r="D137" s="20" t="n"/>
      <c r="E137" s="18" t="n"/>
      <c r="F137" s="18" t="n"/>
      <c r="G137" s="20" t="n"/>
      <c r="H137" s="21" t="n"/>
      <c r="I137" s="22" t="n"/>
      <c r="J137" s="33" t="n"/>
      <c r="K137" s="21" t="n"/>
      <c r="L137" s="23">
        <f>IF($A137="","",IF($B137="","",IF(OR($I137="Won",$I137="Lost"),IF($J137="","",MAX(0,$J137-$B137)),MAX(0,TODAY()-$B137))))</f>
        <v/>
      </c>
      <c r="M137" s="24">
        <f>IF($A137="","",IF(COUNTIF($A$5:$A$154,$A137)&gt;1,"Check duplicate lead ID",IF($B137="","Check inquiry date",IF($F137="","Check referral source",IF($I137="","Check lead status",IF(AND(OR($I137="Won",$I137="Lost"),$J137=""),"Add outcome date",IF(AND($J137&lt;&gt;"",$B137&lt;&gt;"",$J137&lt;$B137),"Outcome before inquiry",IF(AND($I137&lt;&gt;"Won",$I137&lt;&gt;"Lost",$J137&lt;&gt;""),"Outcome date for open lead",IF(AND($I137="Won",OR($K137="",$K137&lt;=0)),"Check won revenue",IF(AND($I137&lt;&gt;"Won",$K137&lt;&gt;""),"Revenue entered for non-won lead",IF(AND($I137&lt;&gt;"Won",$I137&lt;&gt;"Lost",$L137&gt;=Assumptions!$J$9),"Review aging lead","OK")))))))))))</f>
        <v/>
      </c>
    </row>
    <row r="138">
      <c r="A138" s="18" t="n"/>
      <c r="B138" s="33" t="n"/>
      <c r="C138" s="20" t="n"/>
      <c r="D138" s="20" t="n"/>
      <c r="E138" s="18" t="n"/>
      <c r="F138" s="18" t="n"/>
      <c r="G138" s="20" t="n"/>
      <c r="H138" s="21" t="n"/>
      <c r="I138" s="22" t="n"/>
      <c r="J138" s="33" t="n"/>
      <c r="K138" s="21" t="n"/>
      <c r="L138" s="25">
        <f>IF($A138="","",IF($B138="","",IF(OR($I138="Won",$I138="Lost"),IF($J138="","",MAX(0,$J138-$B138)),MAX(0,TODAY()-$B138))))</f>
        <v/>
      </c>
      <c r="M138" s="26">
        <f>IF($A138="","",IF(COUNTIF($A$5:$A$154,$A138)&gt;1,"Check duplicate lead ID",IF($B138="","Check inquiry date",IF($F138="","Check referral source",IF($I138="","Check lead status",IF(AND(OR($I138="Won",$I138="Lost"),$J138=""),"Add outcome date",IF(AND($J138&lt;&gt;"",$B138&lt;&gt;"",$J138&lt;$B138),"Outcome before inquiry",IF(AND($I138&lt;&gt;"Won",$I138&lt;&gt;"Lost",$J138&lt;&gt;""),"Outcome date for open lead",IF(AND($I138="Won",OR($K138="",$K138&lt;=0)),"Check won revenue",IF(AND($I138&lt;&gt;"Won",$K138&lt;&gt;""),"Revenue entered for non-won lead",IF(AND($I138&lt;&gt;"Won",$I138&lt;&gt;"Lost",$L138&gt;=Assumptions!$J$9),"Review aging lead","OK")))))))))))</f>
        <v/>
      </c>
    </row>
    <row r="139">
      <c r="A139" s="18" t="n"/>
      <c r="B139" s="33" t="n"/>
      <c r="C139" s="20" t="n"/>
      <c r="D139" s="20" t="n"/>
      <c r="E139" s="18" t="n"/>
      <c r="F139" s="18" t="n"/>
      <c r="G139" s="20" t="n"/>
      <c r="H139" s="21" t="n"/>
      <c r="I139" s="22" t="n"/>
      <c r="J139" s="33" t="n"/>
      <c r="K139" s="21" t="n"/>
      <c r="L139" s="23">
        <f>IF($A139="","",IF($B139="","",IF(OR($I139="Won",$I139="Lost"),IF($J139="","",MAX(0,$J139-$B139)),MAX(0,TODAY()-$B139))))</f>
        <v/>
      </c>
      <c r="M139" s="24">
        <f>IF($A139="","",IF(COUNTIF($A$5:$A$154,$A139)&gt;1,"Check duplicate lead ID",IF($B139="","Check inquiry date",IF($F139="","Check referral source",IF($I139="","Check lead status",IF(AND(OR($I139="Won",$I139="Lost"),$J139=""),"Add outcome date",IF(AND($J139&lt;&gt;"",$B139&lt;&gt;"",$J139&lt;$B139),"Outcome before inquiry",IF(AND($I139&lt;&gt;"Won",$I139&lt;&gt;"Lost",$J139&lt;&gt;""),"Outcome date for open lead",IF(AND($I139="Won",OR($K139="",$K139&lt;=0)),"Check won revenue",IF(AND($I139&lt;&gt;"Won",$K139&lt;&gt;""),"Revenue entered for non-won lead",IF(AND($I139&lt;&gt;"Won",$I139&lt;&gt;"Lost",$L139&gt;=Assumptions!$J$9),"Review aging lead","OK")))))))))))</f>
        <v/>
      </c>
    </row>
    <row r="140">
      <c r="A140" s="18" t="n"/>
      <c r="B140" s="33" t="n"/>
      <c r="C140" s="20" t="n"/>
      <c r="D140" s="20" t="n"/>
      <c r="E140" s="18" t="n"/>
      <c r="F140" s="18" t="n"/>
      <c r="G140" s="20" t="n"/>
      <c r="H140" s="21" t="n"/>
      <c r="I140" s="22" t="n"/>
      <c r="J140" s="33" t="n"/>
      <c r="K140" s="21" t="n"/>
      <c r="L140" s="25">
        <f>IF($A140="","",IF($B140="","",IF(OR($I140="Won",$I140="Lost"),IF($J140="","",MAX(0,$J140-$B140)),MAX(0,TODAY()-$B140))))</f>
        <v/>
      </c>
      <c r="M140" s="26">
        <f>IF($A140="","",IF(COUNTIF($A$5:$A$154,$A140)&gt;1,"Check duplicate lead ID",IF($B140="","Check inquiry date",IF($F140="","Check referral source",IF($I140="","Check lead status",IF(AND(OR($I140="Won",$I140="Lost"),$J140=""),"Add outcome date",IF(AND($J140&lt;&gt;"",$B140&lt;&gt;"",$J140&lt;$B140),"Outcome before inquiry",IF(AND($I140&lt;&gt;"Won",$I140&lt;&gt;"Lost",$J140&lt;&gt;""),"Outcome date for open lead",IF(AND($I140="Won",OR($K140="",$K140&lt;=0)),"Check won revenue",IF(AND($I140&lt;&gt;"Won",$K140&lt;&gt;""),"Revenue entered for non-won lead",IF(AND($I140&lt;&gt;"Won",$I140&lt;&gt;"Lost",$L140&gt;=Assumptions!$J$9),"Review aging lead","OK")))))))))))</f>
        <v/>
      </c>
    </row>
    <row r="141">
      <c r="A141" s="18" t="n"/>
      <c r="B141" s="33" t="n"/>
      <c r="C141" s="20" t="n"/>
      <c r="D141" s="20" t="n"/>
      <c r="E141" s="18" t="n"/>
      <c r="F141" s="18" t="n"/>
      <c r="G141" s="20" t="n"/>
      <c r="H141" s="21" t="n"/>
      <c r="I141" s="22" t="n"/>
      <c r="J141" s="33" t="n"/>
      <c r="K141" s="21" t="n"/>
      <c r="L141" s="23">
        <f>IF($A141="","",IF($B141="","",IF(OR($I141="Won",$I141="Lost"),IF($J141="","",MAX(0,$J141-$B141)),MAX(0,TODAY()-$B141))))</f>
        <v/>
      </c>
      <c r="M141" s="24">
        <f>IF($A141="","",IF(COUNTIF($A$5:$A$154,$A141)&gt;1,"Check duplicate lead ID",IF($B141="","Check inquiry date",IF($F141="","Check referral source",IF($I141="","Check lead status",IF(AND(OR($I141="Won",$I141="Lost"),$J141=""),"Add outcome date",IF(AND($J141&lt;&gt;"",$B141&lt;&gt;"",$J141&lt;$B141),"Outcome before inquiry",IF(AND($I141&lt;&gt;"Won",$I141&lt;&gt;"Lost",$J141&lt;&gt;""),"Outcome date for open lead",IF(AND($I141="Won",OR($K141="",$K141&lt;=0)),"Check won revenue",IF(AND($I141&lt;&gt;"Won",$K141&lt;&gt;""),"Revenue entered for non-won lead",IF(AND($I141&lt;&gt;"Won",$I141&lt;&gt;"Lost",$L141&gt;=Assumptions!$J$9),"Review aging lead","OK")))))))))))</f>
        <v/>
      </c>
    </row>
    <row r="142">
      <c r="A142" s="18" t="n"/>
      <c r="B142" s="33" t="n"/>
      <c r="C142" s="20" t="n"/>
      <c r="D142" s="20" t="n"/>
      <c r="E142" s="18" t="n"/>
      <c r="F142" s="18" t="n"/>
      <c r="G142" s="20" t="n"/>
      <c r="H142" s="21" t="n"/>
      <c r="I142" s="22" t="n"/>
      <c r="J142" s="33" t="n"/>
      <c r="K142" s="21" t="n"/>
      <c r="L142" s="25">
        <f>IF($A142="","",IF($B142="","",IF(OR($I142="Won",$I142="Lost"),IF($J142="","",MAX(0,$J142-$B142)),MAX(0,TODAY()-$B142))))</f>
        <v/>
      </c>
      <c r="M142" s="26">
        <f>IF($A142="","",IF(COUNTIF($A$5:$A$154,$A142)&gt;1,"Check duplicate lead ID",IF($B142="","Check inquiry date",IF($F142="","Check referral source",IF($I142="","Check lead status",IF(AND(OR($I142="Won",$I142="Lost"),$J142=""),"Add outcome date",IF(AND($J142&lt;&gt;"",$B142&lt;&gt;"",$J142&lt;$B142),"Outcome before inquiry",IF(AND($I142&lt;&gt;"Won",$I142&lt;&gt;"Lost",$J142&lt;&gt;""),"Outcome date for open lead",IF(AND($I142="Won",OR($K142="",$K142&lt;=0)),"Check won revenue",IF(AND($I142&lt;&gt;"Won",$K142&lt;&gt;""),"Revenue entered for non-won lead",IF(AND($I142&lt;&gt;"Won",$I142&lt;&gt;"Lost",$L142&gt;=Assumptions!$J$9),"Review aging lead","OK")))))))))))</f>
        <v/>
      </c>
    </row>
    <row r="143">
      <c r="A143" s="18" t="n"/>
      <c r="B143" s="33" t="n"/>
      <c r="C143" s="20" t="n"/>
      <c r="D143" s="20" t="n"/>
      <c r="E143" s="18" t="n"/>
      <c r="F143" s="18" t="n"/>
      <c r="G143" s="20" t="n"/>
      <c r="H143" s="21" t="n"/>
      <c r="I143" s="22" t="n"/>
      <c r="J143" s="33" t="n"/>
      <c r="K143" s="21" t="n"/>
      <c r="L143" s="23">
        <f>IF($A143="","",IF($B143="","",IF(OR($I143="Won",$I143="Lost"),IF($J143="","",MAX(0,$J143-$B143)),MAX(0,TODAY()-$B143))))</f>
        <v/>
      </c>
      <c r="M143" s="24">
        <f>IF($A143="","",IF(COUNTIF($A$5:$A$154,$A143)&gt;1,"Check duplicate lead ID",IF($B143="","Check inquiry date",IF($F143="","Check referral source",IF($I143="","Check lead status",IF(AND(OR($I143="Won",$I143="Lost"),$J143=""),"Add outcome date",IF(AND($J143&lt;&gt;"",$B143&lt;&gt;"",$J143&lt;$B143),"Outcome before inquiry",IF(AND($I143&lt;&gt;"Won",$I143&lt;&gt;"Lost",$J143&lt;&gt;""),"Outcome date for open lead",IF(AND($I143="Won",OR($K143="",$K143&lt;=0)),"Check won revenue",IF(AND($I143&lt;&gt;"Won",$K143&lt;&gt;""),"Revenue entered for non-won lead",IF(AND($I143&lt;&gt;"Won",$I143&lt;&gt;"Lost",$L143&gt;=Assumptions!$J$9),"Review aging lead","OK")))))))))))</f>
        <v/>
      </c>
    </row>
    <row r="144">
      <c r="A144" s="18" t="n"/>
      <c r="B144" s="33" t="n"/>
      <c r="C144" s="20" t="n"/>
      <c r="D144" s="20" t="n"/>
      <c r="E144" s="18" t="n"/>
      <c r="F144" s="18" t="n"/>
      <c r="G144" s="20" t="n"/>
      <c r="H144" s="21" t="n"/>
      <c r="I144" s="22" t="n"/>
      <c r="J144" s="33" t="n"/>
      <c r="K144" s="21" t="n"/>
      <c r="L144" s="25">
        <f>IF($A144="","",IF($B144="","",IF(OR($I144="Won",$I144="Lost"),IF($J144="","",MAX(0,$J144-$B144)),MAX(0,TODAY()-$B144))))</f>
        <v/>
      </c>
      <c r="M144" s="26">
        <f>IF($A144="","",IF(COUNTIF($A$5:$A$154,$A144)&gt;1,"Check duplicate lead ID",IF($B144="","Check inquiry date",IF($F144="","Check referral source",IF($I144="","Check lead status",IF(AND(OR($I144="Won",$I144="Lost"),$J144=""),"Add outcome date",IF(AND($J144&lt;&gt;"",$B144&lt;&gt;"",$J144&lt;$B144),"Outcome before inquiry",IF(AND($I144&lt;&gt;"Won",$I144&lt;&gt;"Lost",$J144&lt;&gt;""),"Outcome date for open lead",IF(AND($I144="Won",OR($K144="",$K144&lt;=0)),"Check won revenue",IF(AND($I144&lt;&gt;"Won",$K144&lt;&gt;""),"Revenue entered for non-won lead",IF(AND($I144&lt;&gt;"Won",$I144&lt;&gt;"Lost",$L144&gt;=Assumptions!$J$9),"Review aging lead","OK")))))))))))</f>
        <v/>
      </c>
    </row>
    <row r="145">
      <c r="A145" s="18" t="n"/>
      <c r="B145" s="33" t="n"/>
      <c r="C145" s="20" t="n"/>
      <c r="D145" s="20" t="n"/>
      <c r="E145" s="18" t="n"/>
      <c r="F145" s="18" t="n"/>
      <c r="G145" s="20" t="n"/>
      <c r="H145" s="21" t="n"/>
      <c r="I145" s="22" t="n"/>
      <c r="J145" s="33" t="n"/>
      <c r="K145" s="21" t="n"/>
      <c r="L145" s="23">
        <f>IF($A145="","",IF($B145="","",IF(OR($I145="Won",$I145="Lost"),IF($J145="","",MAX(0,$J145-$B145)),MAX(0,TODAY()-$B145))))</f>
        <v/>
      </c>
      <c r="M145" s="24">
        <f>IF($A145="","",IF(COUNTIF($A$5:$A$154,$A145)&gt;1,"Check duplicate lead ID",IF($B145="","Check inquiry date",IF($F145="","Check referral source",IF($I145="","Check lead status",IF(AND(OR($I145="Won",$I145="Lost"),$J145=""),"Add outcome date",IF(AND($J145&lt;&gt;"",$B145&lt;&gt;"",$J145&lt;$B145),"Outcome before inquiry",IF(AND($I145&lt;&gt;"Won",$I145&lt;&gt;"Lost",$J145&lt;&gt;""),"Outcome date for open lead",IF(AND($I145="Won",OR($K145="",$K145&lt;=0)),"Check won revenue",IF(AND($I145&lt;&gt;"Won",$K145&lt;&gt;""),"Revenue entered for non-won lead",IF(AND($I145&lt;&gt;"Won",$I145&lt;&gt;"Lost",$L145&gt;=Assumptions!$J$9),"Review aging lead","OK")))))))))))</f>
        <v/>
      </c>
    </row>
    <row r="146">
      <c r="A146" s="18" t="n"/>
      <c r="B146" s="33" t="n"/>
      <c r="C146" s="20" t="n"/>
      <c r="D146" s="20" t="n"/>
      <c r="E146" s="18" t="n"/>
      <c r="F146" s="18" t="n"/>
      <c r="G146" s="20" t="n"/>
      <c r="H146" s="21" t="n"/>
      <c r="I146" s="22" t="n"/>
      <c r="J146" s="33" t="n"/>
      <c r="K146" s="21" t="n"/>
      <c r="L146" s="25">
        <f>IF($A146="","",IF($B146="","",IF(OR($I146="Won",$I146="Lost"),IF($J146="","",MAX(0,$J146-$B146)),MAX(0,TODAY()-$B146))))</f>
        <v/>
      </c>
      <c r="M146" s="26">
        <f>IF($A146="","",IF(COUNTIF($A$5:$A$154,$A146)&gt;1,"Check duplicate lead ID",IF($B146="","Check inquiry date",IF($F146="","Check referral source",IF($I146="","Check lead status",IF(AND(OR($I146="Won",$I146="Lost"),$J146=""),"Add outcome date",IF(AND($J146&lt;&gt;"",$B146&lt;&gt;"",$J146&lt;$B146),"Outcome before inquiry",IF(AND($I146&lt;&gt;"Won",$I146&lt;&gt;"Lost",$J146&lt;&gt;""),"Outcome date for open lead",IF(AND($I146="Won",OR($K146="",$K146&lt;=0)),"Check won revenue",IF(AND($I146&lt;&gt;"Won",$K146&lt;&gt;""),"Revenue entered for non-won lead",IF(AND($I146&lt;&gt;"Won",$I146&lt;&gt;"Lost",$L146&gt;=Assumptions!$J$9),"Review aging lead","OK")))))))))))</f>
        <v/>
      </c>
    </row>
    <row r="147">
      <c r="A147" s="18" t="n"/>
      <c r="B147" s="33" t="n"/>
      <c r="C147" s="20" t="n"/>
      <c r="D147" s="20" t="n"/>
      <c r="E147" s="18" t="n"/>
      <c r="F147" s="18" t="n"/>
      <c r="G147" s="20" t="n"/>
      <c r="H147" s="21" t="n"/>
      <c r="I147" s="22" t="n"/>
      <c r="J147" s="33" t="n"/>
      <c r="K147" s="21" t="n"/>
      <c r="L147" s="23">
        <f>IF($A147="","",IF($B147="","",IF(OR($I147="Won",$I147="Lost"),IF($J147="","",MAX(0,$J147-$B147)),MAX(0,TODAY()-$B147))))</f>
        <v/>
      </c>
      <c r="M147" s="24">
        <f>IF($A147="","",IF(COUNTIF($A$5:$A$154,$A147)&gt;1,"Check duplicate lead ID",IF($B147="","Check inquiry date",IF($F147="","Check referral source",IF($I147="","Check lead status",IF(AND(OR($I147="Won",$I147="Lost"),$J147=""),"Add outcome date",IF(AND($J147&lt;&gt;"",$B147&lt;&gt;"",$J147&lt;$B147),"Outcome before inquiry",IF(AND($I147&lt;&gt;"Won",$I147&lt;&gt;"Lost",$J147&lt;&gt;""),"Outcome date for open lead",IF(AND($I147="Won",OR($K147="",$K147&lt;=0)),"Check won revenue",IF(AND($I147&lt;&gt;"Won",$K147&lt;&gt;""),"Revenue entered for non-won lead",IF(AND($I147&lt;&gt;"Won",$I147&lt;&gt;"Lost",$L147&gt;=Assumptions!$J$9),"Review aging lead","OK")))))))))))</f>
        <v/>
      </c>
    </row>
    <row r="148">
      <c r="A148" s="18" t="n"/>
      <c r="B148" s="33" t="n"/>
      <c r="C148" s="20" t="n"/>
      <c r="D148" s="20" t="n"/>
      <c r="E148" s="18" t="n"/>
      <c r="F148" s="18" t="n"/>
      <c r="G148" s="20" t="n"/>
      <c r="H148" s="21" t="n"/>
      <c r="I148" s="22" t="n"/>
      <c r="J148" s="33" t="n"/>
      <c r="K148" s="21" t="n"/>
      <c r="L148" s="25">
        <f>IF($A148="","",IF($B148="","",IF(OR($I148="Won",$I148="Lost"),IF($J148="","",MAX(0,$J148-$B148)),MAX(0,TODAY()-$B148))))</f>
        <v/>
      </c>
      <c r="M148" s="26">
        <f>IF($A148="","",IF(COUNTIF($A$5:$A$154,$A148)&gt;1,"Check duplicate lead ID",IF($B148="","Check inquiry date",IF($F148="","Check referral source",IF($I148="","Check lead status",IF(AND(OR($I148="Won",$I148="Lost"),$J148=""),"Add outcome date",IF(AND($J148&lt;&gt;"",$B148&lt;&gt;"",$J148&lt;$B148),"Outcome before inquiry",IF(AND($I148&lt;&gt;"Won",$I148&lt;&gt;"Lost",$J148&lt;&gt;""),"Outcome date for open lead",IF(AND($I148="Won",OR($K148="",$K148&lt;=0)),"Check won revenue",IF(AND($I148&lt;&gt;"Won",$K148&lt;&gt;""),"Revenue entered for non-won lead",IF(AND($I148&lt;&gt;"Won",$I148&lt;&gt;"Lost",$L148&gt;=Assumptions!$J$9),"Review aging lead","OK")))))))))))</f>
        <v/>
      </c>
    </row>
    <row r="149">
      <c r="A149" s="18" t="n"/>
      <c r="B149" s="33" t="n"/>
      <c r="C149" s="20" t="n"/>
      <c r="D149" s="20" t="n"/>
      <c r="E149" s="18" t="n"/>
      <c r="F149" s="18" t="n"/>
      <c r="G149" s="20" t="n"/>
      <c r="H149" s="21" t="n"/>
      <c r="I149" s="22" t="n"/>
      <c r="J149" s="33" t="n"/>
      <c r="K149" s="21" t="n"/>
      <c r="L149" s="23">
        <f>IF($A149="","",IF($B149="","",IF(OR($I149="Won",$I149="Lost"),IF($J149="","",MAX(0,$J149-$B149)),MAX(0,TODAY()-$B149))))</f>
        <v/>
      </c>
      <c r="M149" s="24">
        <f>IF($A149="","",IF(COUNTIF($A$5:$A$154,$A149)&gt;1,"Check duplicate lead ID",IF($B149="","Check inquiry date",IF($F149="","Check referral source",IF($I149="","Check lead status",IF(AND(OR($I149="Won",$I149="Lost"),$J149=""),"Add outcome date",IF(AND($J149&lt;&gt;"",$B149&lt;&gt;"",$J149&lt;$B149),"Outcome before inquiry",IF(AND($I149&lt;&gt;"Won",$I149&lt;&gt;"Lost",$J149&lt;&gt;""),"Outcome date for open lead",IF(AND($I149="Won",OR($K149="",$K149&lt;=0)),"Check won revenue",IF(AND($I149&lt;&gt;"Won",$K149&lt;&gt;""),"Revenue entered for non-won lead",IF(AND($I149&lt;&gt;"Won",$I149&lt;&gt;"Lost",$L149&gt;=Assumptions!$J$9),"Review aging lead","OK")))))))))))</f>
        <v/>
      </c>
    </row>
    <row r="150">
      <c r="A150" s="18" t="n"/>
      <c r="B150" s="33" t="n"/>
      <c r="C150" s="20" t="n"/>
      <c r="D150" s="20" t="n"/>
      <c r="E150" s="18" t="n"/>
      <c r="F150" s="18" t="n"/>
      <c r="G150" s="20" t="n"/>
      <c r="H150" s="21" t="n"/>
      <c r="I150" s="22" t="n"/>
      <c r="J150" s="33" t="n"/>
      <c r="K150" s="21" t="n"/>
      <c r="L150" s="25">
        <f>IF($A150="","",IF($B150="","",IF(OR($I150="Won",$I150="Lost"),IF($J150="","",MAX(0,$J150-$B150)),MAX(0,TODAY()-$B150))))</f>
        <v/>
      </c>
      <c r="M150" s="26">
        <f>IF($A150="","",IF(COUNTIF($A$5:$A$154,$A150)&gt;1,"Check duplicate lead ID",IF($B150="","Check inquiry date",IF($F150="","Check referral source",IF($I150="","Check lead status",IF(AND(OR($I150="Won",$I150="Lost"),$J150=""),"Add outcome date",IF(AND($J150&lt;&gt;"",$B150&lt;&gt;"",$J150&lt;$B150),"Outcome before inquiry",IF(AND($I150&lt;&gt;"Won",$I150&lt;&gt;"Lost",$J150&lt;&gt;""),"Outcome date for open lead",IF(AND($I150="Won",OR($K150="",$K150&lt;=0)),"Check won revenue",IF(AND($I150&lt;&gt;"Won",$K150&lt;&gt;""),"Revenue entered for non-won lead",IF(AND($I150&lt;&gt;"Won",$I150&lt;&gt;"Lost",$L150&gt;=Assumptions!$J$9),"Review aging lead","OK")))))))))))</f>
        <v/>
      </c>
    </row>
    <row r="151">
      <c r="A151" s="18" t="n"/>
      <c r="B151" s="33" t="n"/>
      <c r="C151" s="20" t="n"/>
      <c r="D151" s="20" t="n"/>
      <c r="E151" s="18" t="n"/>
      <c r="F151" s="18" t="n"/>
      <c r="G151" s="20" t="n"/>
      <c r="H151" s="21" t="n"/>
      <c r="I151" s="22" t="n"/>
      <c r="J151" s="33" t="n"/>
      <c r="K151" s="21" t="n"/>
      <c r="L151" s="23">
        <f>IF($A151="","",IF($B151="","",IF(OR($I151="Won",$I151="Lost"),IF($J151="","",MAX(0,$J151-$B151)),MAX(0,TODAY()-$B151))))</f>
        <v/>
      </c>
      <c r="M151" s="24">
        <f>IF($A151="","",IF(COUNTIF($A$5:$A$154,$A151)&gt;1,"Check duplicate lead ID",IF($B151="","Check inquiry date",IF($F151="","Check referral source",IF($I151="","Check lead status",IF(AND(OR($I151="Won",$I151="Lost"),$J151=""),"Add outcome date",IF(AND($J151&lt;&gt;"",$B151&lt;&gt;"",$J151&lt;$B151),"Outcome before inquiry",IF(AND($I151&lt;&gt;"Won",$I151&lt;&gt;"Lost",$J151&lt;&gt;""),"Outcome date for open lead",IF(AND($I151="Won",OR($K151="",$K151&lt;=0)),"Check won revenue",IF(AND($I151&lt;&gt;"Won",$K151&lt;&gt;""),"Revenue entered for non-won lead",IF(AND($I151&lt;&gt;"Won",$I151&lt;&gt;"Lost",$L151&gt;=Assumptions!$J$9),"Review aging lead","OK")))))))))))</f>
        <v/>
      </c>
    </row>
    <row r="152">
      <c r="A152" s="18" t="n"/>
      <c r="B152" s="33" t="n"/>
      <c r="C152" s="20" t="n"/>
      <c r="D152" s="20" t="n"/>
      <c r="E152" s="18" t="n"/>
      <c r="F152" s="18" t="n"/>
      <c r="G152" s="20" t="n"/>
      <c r="H152" s="21" t="n"/>
      <c r="I152" s="22" t="n"/>
      <c r="J152" s="33" t="n"/>
      <c r="K152" s="21" t="n"/>
      <c r="L152" s="25">
        <f>IF($A152="","",IF($B152="","",IF(OR($I152="Won",$I152="Lost"),IF($J152="","",MAX(0,$J152-$B152)),MAX(0,TODAY()-$B152))))</f>
        <v/>
      </c>
      <c r="M152" s="26">
        <f>IF($A152="","",IF(COUNTIF($A$5:$A$154,$A152)&gt;1,"Check duplicate lead ID",IF($B152="","Check inquiry date",IF($F152="","Check referral source",IF($I152="","Check lead status",IF(AND(OR($I152="Won",$I152="Lost"),$J152=""),"Add outcome date",IF(AND($J152&lt;&gt;"",$B152&lt;&gt;"",$J152&lt;$B152),"Outcome before inquiry",IF(AND($I152&lt;&gt;"Won",$I152&lt;&gt;"Lost",$J152&lt;&gt;""),"Outcome date for open lead",IF(AND($I152="Won",OR($K152="",$K152&lt;=0)),"Check won revenue",IF(AND($I152&lt;&gt;"Won",$K152&lt;&gt;""),"Revenue entered for non-won lead",IF(AND($I152&lt;&gt;"Won",$I152&lt;&gt;"Lost",$L152&gt;=Assumptions!$J$9),"Review aging lead","OK")))))))))))</f>
        <v/>
      </c>
    </row>
    <row r="153">
      <c r="A153" s="18" t="n"/>
      <c r="B153" s="33" t="n"/>
      <c r="C153" s="20" t="n"/>
      <c r="D153" s="20" t="n"/>
      <c r="E153" s="18" t="n"/>
      <c r="F153" s="18" t="n"/>
      <c r="G153" s="20" t="n"/>
      <c r="H153" s="21" t="n"/>
      <c r="I153" s="22" t="n"/>
      <c r="J153" s="33" t="n"/>
      <c r="K153" s="21" t="n"/>
      <c r="L153" s="23">
        <f>IF($A153="","",IF($B153="","",IF(OR($I153="Won",$I153="Lost"),IF($J153="","",MAX(0,$J153-$B153)),MAX(0,TODAY()-$B153))))</f>
        <v/>
      </c>
      <c r="M153" s="24">
        <f>IF($A153="","",IF(COUNTIF($A$5:$A$154,$A153)&gt;1,"Check duplicate lead ID",IF($B153="","Check inquiry date",IF($F153="","Check referral source",IF($I153="","Check lead status",IF(AND(OR($I153="Won",$I153="Lost"),$J153=""),"Add outcome date",IF(AND($J153&lt;&gt;"",$B153&lt;&gt;"",$J153&lt;$B153),"Outcome before inquiry",IF(AND($I153&lt;&gt;"Won",$I153&lt;&gt;"Lost",$J153&lt;&gt;""),"Outcome date for open lead",IF(AND($I153="Won",OR($K153="",$K153&lt;=0)),"Check won revenue",IF(AND($I153&lt;&gt;"Won",$K153&lt;&gt;""),"Revenue entered for non-won lead",IF(AND($I153&lt;&gt;"Won",$I153&lt;&gt;"Lost",$L153&gt;=Assumptions!$J$9),"Review aging lead","OK")))))))))))</f>
        <v/>
      </c>
    </row>
    <row r="154">
      <c r="A154" s="18" t="n"/>
      <c r="B154" s="33" t="n"/>
      <c r="C154" s="20" t="n"/>
      <c r="D154" s="20" t="n"/>
      <c r="E154" s="18" t="n"/>
      <c r="F154" s="18" t="n"/>
      <c r="G154" s="20" t="n"/>
      <c r="H154" s="21" t="n"/>
      <c r="I154" s="22" t="n"/>
      <c r="J154" s="33" t="n"/>
      <c r="K154" s="21" t="n"/>
      <c r="L154" s="25">
        <f>IF($A154="","",IF($B154="","",IF(OR($I154="Won",$I154="Lost"),IF($J154="","",MAX(0,$J154-$B154)),MAX(0,TODAY()-$B154))))</f>
        <v/>
      </c>
      <c r="M154" s="26">
        <f>IF($A154="","",IF(COUNTIF($A$5:$A$154,$A154)&gt;1,"Check duplicate lead ID",IF($B154="","Check inquiry date",IF($F154="","Check referral source",IF($I154="","Check lead status",IF(AND(OR($I154="Won",$I154="Lost"),$J154=""),"Add outcome date",IF(AND($J154&lt;&gt;"",$B154&lt;&gt;"",$J154&lt;$B154),"Outcome before inquiry",IF(AND($I154&lt;&gt;"Won",$I154&lt;&gt;"Lost",$J154&lt;&gt;""),"Outcome date for open lead",IF(AND($I154="Won",OR($K154="",$K154&lt;=0)),"Check won revenue",IF(AND($I154&lt;&gt;"Won",$K154&lt;&gt;""),"Revenue entered for non-won lead",IF(AND($I154&lt;&gt;"Won",$I154&lt;&gt;"Lost",$L154&gt;=Assumptions!$J$9),"Review aging lead","OK")))))))))))</f>
        <v/>
      </c>
    </row>
  </sheetData>
  <mergeCells count="1">
    <mergeCell ref="A1:M1"/>
  </mergeCells>
  <conditionalFormatting sqref="I5:I154">
    <cfRule type="expression" priority="1" dxfId="0">
      <formula>$I5="Won"</formula>
    </cfRule>
    <cfRule type="expression" priority="2" dxfId="1">
      <formula>$I5="Lost"</formula>
    </cfRule>
  </conditionalFormatting>
  <conditionalFormatting sqref="M5:M154">
    <cfRule type="expression" priority="3" dxfId="1">
      <formula>AND($A5&lt;&gt;"",$M5&lt;&gt;"OK")</formula>
    </cfRule>
  </conditionalFormatting>
  <conditionalFormatting sqref="A5:A154">
    <cfRule type="expression" priority="4" dxfId="1">
      <formula>AND($A5&lt;&gt;"",COUNTIF($A$5:$A$154,$A5)&gt;1)</formula>
    </cfRule>
  </conditionalFormatting>
  <conditionalFormatting sqref="K5:K154">
    <cfRule type="expression" priority="5" dxfId="0">
      <formula>AND($I5="Won",$K5&gt;0)</formula>
    </cfRule>
  </conditionalFormatting>
  <dataValidations count="5">
    <dataValidation sqref="F5:F154" showDropDown="0" showInputMessage="0" showErrorMessage="0" allowBlank="0" errorTitle="Check referral source" error="Select a referral source from the editable Assumptions list." promptTitle="Referral source" prompt="Choose the source credited with this lead." type="list">
      <formula1>INDIRECT("Assumptions!$A$6:$A$13")</formula1>
    </dataValidation>
    <dataValidation sqref="E5:E154" showDropDown="0" showInputMessage="0" showErrorMessage="0" allowBlank="0" errorTitle="Check service" error="Select a service from the editable Assumptions list." promptTitle="Service" prompt="Choose the requested landscaping service." type="list">
      <formula1>INDIRECT("Assumptions!$F$6:$F$15")</formula1>
    </dataValidation>
    <dataValidation sqref="I5:I154" showDropDown="0" showInputMessage="0" showErrorMessage="0" allowBlank="0" errorTitle="Check lead status" error="Select a lead status from the editable Assumptions list." promptTitle="Lead status" prompt="Choose the current lead status." type="list">
      <formula1>INDIRECT("Assumptions!$D$6:$D$12")</formula1>
    </dataValidation>
    <dataValidation sqref="B5:B154 J5:J154" showDropDown="0" showInputMessage="0" showErrorMessage="0" allowBlank="0" errorTitle="Check date" error="Enter a date within the editable limits on the Assumptions sheet." promptTitle="Date entry" prompt="Use MM/DD/YYYY within the current date limits." type="date" operator="between">
      <formula1>INDIRECT("Assumptions!$J$6")</formula1>
      <formula2>INDIRECT("Assumptions!$J$7")</formula2>
    </dataValidation>
    <dataValidation sqref="H5:H154 K5:K154" showDropDown="0" showInputMessage="0" showErrorMessage="0" allowBlank="0" errorTitle="Check amount" error="Enter an amount from $0.00 through the editable maximum amount." promptTitle="Amount entry" prompt="Enter a nonnegative US dollar amount." type="decimal" operator="between">
      <formula1>0</formula1>
      <formula2>INDIRECT("Assumptions!$J$8")</formula2>
    </dataValidation>
  </dataValidations>
  <pageMargins left="0.25" right="0.25" top="0.4" bottom="0.4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J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3" customWidth="1" min="3" max="3"/>
    <col width="22" customWidth="1" min="4" max="4"/>
    <col width="3" customWidth="1" min="5" max="5"/>
    <col width="30" customWidth="1" min="6" max="6"/>
    <col width="3" customWidth="1" min="7" max="7"/>
    <col width="3" customWidth="1" min="8" max="8"/>
    <col width="24" customWidth="1" min="9" max="9"/>
    <col width="18" customWidth="1" min="10" max="10"/>
  </cols>
  <sheetData>
    <row r="1" ht="28" customHeight="1">
      <c r="A1" s="1" t="inlineStr">
        <is>
          <t>Landscaping Referral Source Tracker — Assumptions</t>
        </is>
      </c>
    </row>
    <row r="2" ht="32" customHeight="1">
      <c r="A2" s="17" t="inlineStr">
        <is>
          <t>Edit yellow choices and limits carefully. These settings control dropdowns, input limits, and review prompts.</t>
        </is>
      </c>
    </row>
    <row r="3"/>
    <row r="4"/>
    <row r="5" ht="30" customHeight="1">
      <c r="A5" s="8" t="inlineStr">
        <is>
          <t>Referral Source</t>
        </is>
      </c>
      <c r="B5" s="8" t="inlineStr">
        <is>
          <t>Source Group</t>
        </is>
      </c>
      <c r="D5" s="8" t="inlineStr">
        <is>
          <t>Lead Status</t>
        </is>
      </c>
      <c r="F5" s="8" t="inlineStr">
        <is>
          <t>Service</t>
        </is>
      </c>
      <c r="I5" s="8" t="inlineStr">
        <is>
          <t>Input Limit</t>
        </is>
      </c>
      <c r="J5" s="8" t="inlineStr">
        <is>
          <t>Value</t>
        </is>
      </c>
    </row>
    <row r="6">
      <c r="A6" s="18" t="inlineStr">
        <is>
          <t>Customer Referral</t>
        </is>
      </c>
      <c r="B6" s="18" t="inlineStr">
        <is>
          <t>Referral</t>
        </is>
      </c>
      <c r="D6" s="18" t="inlineStr">
        <is>
          <t>New</t>
        </is>
      </c>
      <c r="F6" s="18" t="inlineStr">
        <is>
          <t>Landscape Design</t>
        </is>
      </c>
      <c r="I6" s="9" t="inlineStr">
        <is>
          <t>Earliest entry date</t>
        </is>
      </c>
      <c r="J6" s="34" t="n">
        <v>45292</v>
      </c>
    </row>
    <row r="7">
      <c r="A7" s="18" t="inlineStr">
        <is>
          <t>Partner Referral</t>
        </is>
      </c>
      <c r="B7" s="18" t="inlineStr">
        <is>
          <t>Referral</t>
        </is>
      </c>
      <c r="D7" s="18" t="inlineStr">
        <is>
          <t>Contacted</t>
        </is>
      </c>
      <c r="F7" s="18" t="inlineStr">
        <is>
          <t>Planting &amp; Bed Installation</t>
        </is>
      </c>
      <c r="I7" s="13" t="inlineStr">
        <is>
          <t>Latest entry date</t>
        </is>
      </c>
      <c r="J7" s="34" t="n">
        <v>46276</v>
      </c>
    </row>
    <row r="8">
      <c r="A8" s="18" t="inlineStr">
        <is>
          <t>Employee Referral</t>
        </is>
      </c>
      <c r="B8" s="18" t="inlineStr">
        <is>
          <t>Referral</t>
        </is>
      </c>
      <c r="D8" s="18" t="inlineStr">
        <is>
          <t>Estimate Scheduled</t>
        </is>
      </c>
      <c r="F8" s="18" t="inlineStr">
        <is>
          <t>Mulch Installation</t>
        </is>
      </c>
      <c r="I8" s="9" t="inlineStr">
        <is>
          <t>Maximum lead amount</t>
        </is>
      </c>
      <c r="J8" s="21" t="n">
        <v>1000000</v>
      </c>
    </row>
    <row r="9">
      <c r="A9" s="18" t="inlineStr">
        <is>
          <t>Website</t>
        </is>
      </c>
      <c r="B9" s="18" t="inlineStr">
        <is>
          <t>Marketing</t>
        </is>
      </c>
      <c r="D9" s="18" t="inlineStr">
        <is>
          <t>Estimate Sent</t>
        </is>
      </c>
      <c r="F9" s="18" t="inlineStr">
        <is>
          <t>Sod Installation</t>
        </is>
      </c>
      <c r="I9" s="13" t="inlineStr">
        <is>
          <t>Review age in days</t>
        </is>
      </c>
      <c r="J9" s="28" t="n">
        <v>30</v>
      </c>
    </row>
    <row r="10">
      <c r="A10" s="18" t="inlineStr">
        <is>
          <t>Google Business Profile</t>
        </is>
      </c>
      <c r="B10" s="18" t="inlineStr">
        <is>
          <t>Marketing</t>
        </is>
      </c>
      <c r="D10" s="18" t="inlineStr">
        <is>
          <t>Won</t>
        </is>
      </c>
      <c r="F10" s="18" t="inlineStr">
        <is>
          <t>Hardscape Installation</t>
        </is>
      </c>
    </row>
    <row r="11">
      <c r="A11" s="18" t="inlineStr">
        <is>
          <t>Social Media</t>
        </is>
      </c>
      <c r="B11" s="18" t="inlineStr">
        <is>
          <t>Marketing</t>
        </is>
      </c>
      <c r="D11" s="18" t="inlineStr">
        <is>
          <t>Lost</t>
        </is>
      </c>
      <c r="F11" s="18" t="inlineStr">
        <is>
          <t>Irrigation Repair</t>
        </is>
      </c>
    </row>
    <row r="12">
      <c r="A12" s="18" t="inlineStr">
        <is>
          <t>Yard Sign</t>
        </is>
      </c>
      <c r="B12" s="18" t="inlineStr">
        <is>
          <t>Marketing</t>
        </is>
      </c>
      <c r="D12" s="18" t="inlineStr">
        <is>
          <t>On Hold</t>
        </is>
      </c>
      <c r="F12" s="18" t="inlineStr">
        <is>
          <t>Lawn Maintenance</t>
        </is>
      </c>
    </row>
    <row r="13">
      <c r="A13" s="18" t="inlineStr">
        <is>
          <t>Community Event</t>
        </is>
      </c>
      <c r="B13" s="18" t="inlineStr">
        <is>
          <t>Marketing</t>
        </is>
      </c>
      <c r="F13" s="18" t="inlineStr">
        <is>
          <t>Seasonal Cleanup</t>
        </is>
      </c>
    </row>
    <row r="14">
      <c r="F14" s="18" t="inlineStr">
        <is>
          <t>Tree &amp; Shrub Care</t>
        </is>
      </c>
    </row>
    <row r="15">
      <c r="F15" s="18" t="inlineStr">
        <is>
          <t>Drainage Improvement</t>
        </is>
      </c>
    </row>
  </sheetData>
  <mergeCells count="1">
    <mergeCell ref="A1:J1"/>
  </mergeCells>
  <dataValidations count="4">
    <dataValidation sqref="B6:B13" showDropDown="0" showInputMessage="0" showErrorMessage="0" allowBlank="0" errorTitle="Check source group" error="Select Referral or Marketing." promptTitle="Source group" prompt="Choose how this source should be grouped." type="list">
      <formula1>"Referral,Marketing"</formula1>
    </dataValidation>
    <dataValidation sqref="J6:J7" showDropDown="0" showInputMessage="0" showErrorMessage="0" allowBlank="0" errorTitle="Check date limits" error="Enter valid dates with the earliest date on or before the latest date." type="custom">
      <formula1>=AND(ISNUMBER(J6),$J$6&lt;=$J$7)</formula1>
    </dataValidation>
    <dataValidation sqref="J8" showDropDown="0" showInputMessage="0" showErrorMessage="0" allowBlank="0" errorTitle="Check maximum amount" error="Enter a maximum amount greater than $0.00." type="decimal" operator="greaterThan">
      <formula1>0</formula1>
    </dataValidation>
    <dataValidation sqref="J9" showDropDown="0" showInputMessage="0" showErrorMessage="0" allowBlank="0" errorTitle="Check review age" error="Enter a review age from 1 through 365 days." type="whole" operator="between">
      <formula1>1</formula1>
      <formula2>365</formula2>
    </dataValidation>
  </dataValidations>
  <pageMargins left="0.25" right="0.25" top="0.4" bottom="0.4" header="0.5" footer="0.5"/>
  <pageSetup fitToHeight="0" fitToWidth="1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Greenway Field Office</dc:creator>
  <dc:title xmlns:dc="http://purl.org/dc/elements/1.1/">Landscaping Referral Source Tracker</dc:title>
  <dc:subject xmlns:dc="http://purl.org/dc/elements/1.1/">Fictional landscaping lead source and won revenue tracking</dc:subject>
  <dcterms:created xmlns:dcterms="http://purl.org/dc/terms/" xmlns:xsi="http://www.w3.org/2001/XMLSchema-instance" xsi:type="dcterms:W3CDTF">2026-09-11T02:32:47Z</dcterms:created>
  <dcterms:modified xmlns:dcterms="http://purl.org/dc/terms/" xmlns:xsi="http://www.w3.org/2001/XMLSchema-instance" xsi:type="dcterms:W3CDTF">2026-09-11T02:32:48+00:00Z</dcterms:modified>
</cp:coreProperties>
</file>