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oreca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'Forecast'!$A$4:$T$124</definedName>
    <definedName name="_xlnm._FilterDatabase" localSheetId="2" hidden="1">'Assumptions'!$A$10:$D$18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"/>
    <numFmt numFmtId="167" formatCode="mmm 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35B"/>
      <sz val="10"/>
    </font>
    <font>
      <name val="Calibri"/>
      <b val="1"/>
      <color rgb="0017261F"/>
      <sz val="11"/>
    </font>
    <font>
      <name val="Calibri"/>
      <b val="1"/>
      <color rgb="0017261F"/>
      <sz val="10"/>
    </font>
    <font>
      <name val="Calibri"/>
      <b val="1"/>
      <color rgb="00FFFFFF"/>
      <sz val="11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FFF"/>
      </patternFill>
    </fill>
    <fill>
      <patternFill patternType="solid">
        <fgColor rgb="00F2F7F1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left" vertical="center" wrapText="1"/>
    </xf>
    <xf numFmtId="167" fontId="6" fillId="5" borderId="1" applyAlignment="1" pivotButton="0" quotePrefix="0" xfId="0">
      <alignment horizontal="left" vertical="center"/>
    </xf>
    <xf numFmtId="165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67" fontId="6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165" fontId="6" fillId="4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left" vertical="center" wrapText="1"/>
    </xf>
    <xf numFmtId="166" fontId="6" fillId="6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Weighted Revenue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'Summary'!C9</f>
            </strRef>
          </tx>
          <spPr>
            <a:ln xmlns:a="http://schemas.openxmlformats.org/drawingml/2006/main" w="28575">
              <a:solidFill>
                <a:srgbClr val="337A4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'Summary'!$A$10:$A$21</f>
            </numRef>
          </cat>
          <val>
            <numRef>
              <f>'Summary'!$C$10:$C$21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6" customWidth="1" min="3" max="3"/>
    <col width="19" customWidth="1" min="4" max="4"/>
    <col width="13" customWidth="1" min="5" max="5"/>
    <col width="22" customWidth="1" min="6" max="6"/>
    <col width="16" customWidth="1" min="7" max="7"/>
    <col width="17" customWidth="1" min="8" max="8"/>
    <col width="18" customWidth="1" min="9" max="9"/>
    <col width="22" customWidth="1" min="10" max="10"/>
    <col width="18" customWidth="1" min="11" max="11"/>
    <col width="16" customWidth="1" min="12" max="12"/>
    <col width="17" customWidth="1" min="13" max="13"/>
  </cols>
  <sheetData>
    <row r="1" ht="26" customHeight="1">
      <c r="A1" s="1" t="inlineStr">
        <is>
          <t>Landscaping Revenue Forecast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30" t="n"/>
    </row>
    <row r="2" ht="32" customHeight="1">
      <c r="A2" s="3" t="inlineStr">
        <is>
          <t>Rolling 12-month planning view based only on entered forecast lines. Review alerts before relying on totals; all examples are fictional.</t>
        </is>
      </c>
    </row>
    <row r="3"/>
    <row r="4">
      <c r="A4" s="4" t="inlineStr">
        <is>
          <t>Forecast Start</t>
        </is>
      </c>
      <c r="B4" s="5">
        <f>Assumptions!$B$5</f>
        <v/>
      </c>
      <c r="D4" s="4" t="inlineStr">
        <is>
          <t>Active Forecast Lines</t>
        </is>
      </c>
      <c r="E4" s="6">
        <f>COUNTIFS(Forecast!$F$5:$F$124,"&gt;="&amp;$B$4,Forecast!$F$5:$F$124,"&lt;="&amp;$B$5,Forecast!$S$5:$S$124,"&lt;&gt;",Forecast!$S$5:$S$124,"&lt;&gt;Canceled")</f>
        <v/>
      </c>
      <c r="G4" s="4" t="inlineStr">
        <is>
          <t>Forecast Revenue</t>
        </is>
      </c>
      <c r="H4" s="7">
        <f>IFERROR(SUMIFS(Forecast!$L$5:$L$124,Forecast!$F$5:$F$124,"&gt;="&amp;$B$4,Forecast!$F$5:$F$124,"&lt;="&amp;$B$5,Forecast!$S$5:$S$124,"&lt;&gt;",Forecast!$S$5:$S$124,"&lt;&gt;Canceled"),0)</f>
        <v/>
      </c>
      <c r="J4" s="4" t="inlineStr">
        <is>
          <t>Weighted Gross Profit</t>
        </is>
      </c>
      <c r="K4" s="7">
        <f>IFERROR(SUMIFS(Forecast!$P$5:$P$124,Forecast!$F$5:$F$124,"&gt;="&amp;$B$4,Forecast!$F$5:$F$124,"&lt;="&amp;$B$5,Forecast!$S$5:$S$124,"&lt;&gt;",Forecast!$S$5:$S$124,"&lt;&gt;Canceled"),0)</f>
        <v/>
      </c>
    </row>
    <row r="5">
      <c r="A5" s="4" t="inlineStr">
        <is>
          <t>Forecast End</t>
        </is>
      </c>
      <c r="B5" s="5">
        <f>Assumptions!$B$6</f>
        <v/>
      </c>
      <c r="D5" s="4" t="inlineStr">
        <is>
          <t>Confirmed / Completed Lines</t>
        </is>
      </c>
      <c r="E5" s="6">
        <f>COUNTIFS(Forecast!$F$5:$F$124,"&gt;="&amp;$B$4,Forecast!$F$5:$F$124,"&lt;="&amp;$B$5,Forecast!$S$5:$S$124,"Confirmed")+COUNTIFS(Forecast!$F$5:$F$124,"&gt;="&amp;$B$4,Forecast!$F$5:$F$124,"&lt;="&amp;$B$5,Forecast!$S$5:$S$124,"Completed")</f>
        <v/>
      </c>
      <c r="G5" s="4" t="inlineStr">
        <is>
          <t>Weighted Revenue</t>
        </is>
      </c>
      <c r="H5" s="7">
        <f>IFERROR(SUMIFS(Forecast!$N$5:$N$124,Forecast!$F$5:$F$124,"&gt;="&amp;$B$4,Forecast!$F$5:$F$124,"&lt;="&amp;$B$5,Forecast!$S$5:$S$124,"&lt;&gt;",Forecast!$S$5:$S$124,"&lt;&gt;Canceled"),0)</f>
        <v/>
      </c>
      <c r="J5" s="4" t="inlineStr">
        <is>
          <t>Weighted Margin</t>
        </is>
      </c>
      <c r="K5" s="8">
        <f>IFERROR($K$4/$H$5,"")</f>
        <v/>
      </c>
    </row>
    <row r="6"/>
    <row r="7"/>
    <row r="8">
      <c r="A8" s="4" t="inlineStr">
        <is>
          <t>Monthly Forecast</t>
        </is>
      </c>
      <c r="F8" s="4" t="inlineStr">
        <is>
          <t>Service Line</t>
        </is>
      </c>
      <c r="K8" s="4" t="inlineStr">
        <is>
          <t>Customer Type</t>
        </is>
      </c>
    </row>
    <row r="9" ht="30" customHeight="1">
      <c r="A9" s="9" t="inlineStr">
        <is>
          <t>Month</t>
        </is>
      </c>
      <c r="B9" s="9" t="inlineStr">
        <is>
          <t>Forecast Revenue</t>
        </is>
      </c>
      <c r="C9" s="9" t="inlineStr">
        <is>
          <t>Weighted Revenue</t>
        </is>
      </c>
      <c r="D9" s="9" t="inlineStr">
        <is>
          <t>Weighted Gross Profit</t>
        </is>
      </c>
      <c r="F9" s="9" t="inlineStr">
        <is>
          <t>Service</t>
        </is>
      </c>
      <c r="G9" s="9" t="inlineStr">
        <is>
          <t>Forecast Revenue</t>
        </is>
      </c>
      <c r="H9" s="9" t="inlineStr">
        <is>
          <t>Weighted Revenue</t>
        </is>
      </c>
      <c r="I9" s="9" t="inlineStr">
        <is>
          <t>Weighted Gross Profit</t>
        </is>
      </c>
      <c r="K9" s="9" t="inlineStr">
        <is>
          <t>Customer Type</t>
        </is>
      </c>
      <c r="L9" s="9" t="inlineStr">
        <is>
          <t>Forecast Revenue</t>
        </is>
      </c>
      <c r="M9" s="9" t="inlineStr">
        <is>
          <t>Weighted Revenue</t>
        </is>
      </c>
    </row>
    <row r="10">
      <c r="A10" s="10">
        <f>DATE(YEAR($B$4),MONTH($B$4)+ROW()-10,1)</f>
        <v/>
      </c>
      <c r="B10" s="11">
        <f>IFERROR(SUMIFS(Forecast!$L$5:$L$124,Forecast!$F$5:$F$124,"&gt;="&amp;$A10,Forecast!$F$5:$F$124,"&lt;"&amp;DATE(YEAR($A10),MONTH($A10)+1,1),Forecast!$S$5:$S$124,"&lt;&gt;",Forecast!$S$5:$S$124,"&lt;&gt;Canceled"),0)</f>
        <v/>
      </c>
      <c r="C10" s="11">
        <f>IFERROR(SUMIFS(Forecast!$N$5:$N$124,Forecast!$F$5:$F$124,"&gt;="&amp;$A10,Forecast!$F$5:$F$124,"&lt;"&amp;DATE(YEAR($A10),MONTH($A10)+1,1),Forecast!$S$5:$S$124,"&lt;&gt;",Forecast!$S$5:$S$124,"&lt;&gt;Canceled"),0)</f>
        <v/>
      </c>
      <c r="D10" s="11">
        <f>IFERROR(SUMIFS(Forecast!$P$5:$P$124,Forecast!$F$5:$F$124,"&gt;="&amp;$A10,Forecast!$F$5:$F$124,"&lt;"&amp;DATE(YEAR($A10),MONTH($A10)+1,1),Forecast!$S$5:$S$124,"&lt;&gt;",Forecast!$S$5:$S$124,"&lt;&gt;Canceled"),0)</f>
        <v/>
      </c>
      <c r="F10" s="12">
        <f>Assumptions!$A$11</f>
        <v/>
      </c>
      <c r="G10" s="11">
        <f>IF($F10="","",IFERROR(SUMIFS(Forecast!$L$5:$L$124,Forecast!$E$5:$E$124,$F10,Forecast!$F$5:$F$124,"&gt;="&amp;$B$4,Forecast!$F$5:$F$124,"&lt;="&amp;$B$5,Forecast!$S$5:$S$124,"&lt;&gt;",Forecast!$S$5:$S$124,"&lt;&gt;Canceled"),0))</f>
        <v/>
      </c>
      <c r="H10" s="11">
        <f>IF($F10="","",IFERROR(SUMIFS(Forecast!$N$5:$N$124,Forecast!$E$5:$E$124,$F10,Forecast!$F$5:$F$124,"&gt;="&amp;$B$4,Forecast!$F$5:$F$124,"&lt;="&amp;$B$5,Forecast!$S$5:$S$124,"&lt;&gt;",Forecast!$S$5:$S$124,"&lt;&gt;Canceled"),0))</f>
        <v/>
      </c>
      <c r="I10" s="11">
        <f>IF($F10="","",IFERROR(SUMIFS(Forecast!$P$5:$P$124,Forecast!$E$5:$E$124,$F10,Forecast!$F$5:$F$124,"&gt;="&amp;$B$4,Forecast!$F$5:$F$124,"&lt;="&amp;$B$5,Forecast!$S$5:$S$124,"&lt;&gt;",Forecast!$S$5:$S$124,"&lt;&gt;Canceled"),0))</f>
        <v/>
      </c>
      <c r="K10" s="12">
        <f>Assumptions!$F$11</f>
        <v/>
      </c>
      <c r="L10" s="11">
        <f>IF($K10="","",IFERROR(SUMIFS(Forecast!$L$5:$L$124,Forecast!$D$5:$D$124,$K10,Forecast!$F$5:$F$124,"&gt;="&amp;$B$4,Forecast!$F$5:$F$124,"&lt;="&amp;$B$5,Forecast!$S$5:$S$124,"&lt;&gt;",Forecast!$S$5:$S$124,"&lt;&gt;Canceled"),0))</f>
        <v/>
      </c>
      <c r="M10" s="11">
        <f>IF($K10="","",IFERROR(SUMIFS(Forecast!$N$5:$N$124,Forecast!$D$5:$D$124,$K10,Forecast!$F$5:$F$124,"&gt;="&amp;$B$4,Forecast!$F$5:$F$124,"&lt;="&amp;$B$5,Forecast!$S$5:$S$124,"&lt;&gt;",Forecast!$S$5:$S$124,"&lt;&gt;Canceled"),0))</f>
        <v/>
      </c>
    </row>
    <row r="11">
      <c r="A11" s="13">
        <f>DATE(YEAR($B$4),MONTH($B$4)+ROW()-10,1)</f>
        <v/>
      </c>
      <c r="B11" s="14">
        <f>IFERROR(SUMIFS(Forecast!$L$5:$L$124,Forecast!$F$5:$F$124,"&gt;="&amp;$A11,Forecast!$F$5:$F$124,"&lt;"&amp;DATE(YEAR($A11),MONTH($A11)+1,1),Forecast!$S$5:$S$124,"&lt;&gt;",Forecast!$S$5:$S$124,"&lt;&gt;Canceled"),0)</f>
        <v/>
      </c>
      <c r="C11" s="14">
        <f>IFERROR(SUMIFS(Forecast!$N$5:$N$124,Forecast!$F$5:$F$124,"&gt;="&amp;$A11,Forecast!$F$5:$F$124,"&lt;"&amp;DATE(YEAR($A11),MONTH($A11)+1,1),Forecast!$S$5:$S$124,"&lt;&gt;",Forecast!$S$5:$S$124,"&lt;&gt;Canceled"),0)</f>
        <v/>
      </c>
      <c r="D11" s="14">
        <f>IFERROR(SUMIFS(Forecast!$P$5:$P$124,Forecast!$F$5:$F$124,"&gt;="&amp;$A11,Forecast!$F$5:$F$124,"&lt;"&amp;DATE(YEAR($A11),MONTH($A11)+1,1),Forecast!$S$5:$S$124,"&lt;&gt;",Forecast!$S$5:$S$124,"&lt;&gt;Canceled"),0)</f>
        <v/>
      </c>
      <c r="F11" s="15">
        <f>Assumptions!$A$12</f>
        <v/>
      </c>
      <c r="G11" s="14">
        <f>IF($F11="","",IFERROR(SUMIFS(Forecast!$L$5:$L$124,Forecast!$E$5:$E$124,$F11,Forecast!$F$5:$F$124,"&gt;="&amp;$B$4,Forecast!$F$5:$F$124,"&lt;="&amp;$B$5,Forecast!$S$5:$S$124,"&lt;&gt;",Forecast!$S$5:$S$124,"&lt;&gt;Canceled"),0))</f>
        <v/>
      </c>
      <c r="H11" s="14">
        <f>IF($F11="","",IFERROR(SUMIFS(Forecast!$N$5:$N$124,Forecast!$E$5:$E$124,$F11,Forecast!$F$5:$F$124,"&gt;="&amp;$B$4,Forecast!$F$5:$F$124,"&lt;="&amp;$B$5,Forecast!$S$5:$S$124,"&lt;&gt;",Forecast!$S$5:$S$124,"&lt;&gt;Canceled"),0))</f>
        <v/>
      </c>
      <c r="I11" s="14">
        <f>IF($F11="","",IFERROR(SUMIFS(Forecast!$P$5:$P$124,Forecast!$E$5:$E$124,$F11,Forecast!$F$5:$F$124,"&gt;="&amp;$B$4,Forecast!$F$5:$F$124,"&lt;="&amp;$B$5,Forecast!$S$5:$S$124,"&lt;&gt;",Forecast!$S$5:$S$124,"&lt;&gt;Canceled"),0))</f>
        <v/>
      </c>
      <c r="K11" s="15">
        <f>Assumptions!$F$12</f>
        <v/>
      </c>
      <c r="L11" s="14">
        <f>IF($K11="","",IFERROR(SUMIFS(Forecast!$L$5:$L$124,Forecast!$D$5:$D$124,$K11,Forecast!$F$5:$F$124,"&gt;="&amp;$B$4,Forecast!$F$5:$F$124,"&lt;="&amp;$B$5,Forecast!$S$5:$S$124,"&lt;&gt;",Forecast!$S$5:$S$124,"&lt;&gt;Canceled"),0))</f>
        <v/>
      </c>
      <c r="M11" s="14">
        <f>IF($K11="","",IFERROR(SUMIFS(Forecast!$N$5:$N$124,Forecast!$D$5:$D$124,$K11,Forecast!$F$5:$F$124,"&gt;="&amp;$B$4,Forecast!$F$5:$F$124,"&lt;="&amp;$B$5,Forecast!$S$5:$S$124,"&lt;&gt;",Forecast!$S$5:$S$124,"&lt;&gt;Canceled"),0))</f>
        <v/>
      </c>
    </row>
    <row r="12">
      <c r="A12" s="10">
        <f>DATE(YEAR($B$4),MONTH($B$4)+ROW()-10,1)</f>
        <v/>
      </c>
      <c r="B12" s="11">
        <f>IFERROR(SUMIFS(Forecast!$L$5:$L$124,Forecast!$F$5:$F$124,"&gt;="&amp;$A12,Forecast!$F$5:$F$124,"&lt;"&amp;DATE(YEAR($A12),MONTH($A12)+1,1),Forecast!$S$5:$S$124,"&lt;&gt;",Forecast!$S$5:$S$124,"&lt;&gt;Canceled"),0)</f>
        <v/>
      </c>
      <c r="C12" s="11">
        <f>IFERROR(SUMIFS(Forecast!$N$5:$N$124,Forecast!$F$5:$F$124,"&gt;="&amp;$A12,Forecast!$F$5:$F$124,"&lt;"&amp;DATE(YEAR($A12),MONTH($A12)+1,1),Forecast!$S$5:$S$124,"&lt;&gt;",Forecast!$S$5:$S$124,"&lt;&gt;Canceled"),0)</f>
        <v/>
      </c>
      <c r="D12" s="11">
        <f>IFERROR(SUMIFS(Forecast!$P$5:$P$124,Forecast!$F$5:$F$124,"&gt;="&amp;$A12,Forecast!$F$5:$F$124,"&lt;"&amp;DATE(YEAR($A12),MONTH($A12)+1,1),Forecast!$S$5:$S$124,"&lt;&gt;",Forecast!$S$5:$S$124,"&lt;&gt;Canceled"),0)</f>
        <v/>
      </c>
      <c r="F12" s="12">
        <f>Assumptions!$A$13</f>
        <v/>
      </c>
      <c r="G12" s="11">
        <f>IF($F12="","",IFERROR(SUMIFS(Forecast!$L$5:$L$124,Forecast!$E$5:$E$124,$F12,Forecast!$F$5:$F$124,"&gt;="&amp;$B$4,Forecast!$F$5:$F$124,"&lt;="&amp;$B$5,Forecast!$S$5:$S$124,"&lt;&gt;",Forecast!$S$5:$S$124,"&lt;&gt;Canceled"),0))</f>
        <v/>
      </c>
      <c r="H12" s="11">
        <f>IF($F12="","",IFERROR(SUMIFS(Forecast!$N$5:$N$124,Forecast!$E$5:$E$124,$F12,Forecast!$F$5:$F$124,"&gt;="&amp;$B$4,Forecast!$F$5:$F$124,"&lt;="&amp;$B$5,Forecast!$S$5:$S$124,"&lt;&gt;",Forecast!$S$5:$S$124,"&lt;&gt;Canceled"),0))</f>
        <v/>
      </c>
      <c r="I12" s="11">
        <f>IF($F12="","",IFERROR(SUMIFS(Forecast!$P$5:$P$124,Forecast!$E$5:$E$124,$F12,Forecast!$F$5:$F$124,"&gt;="&amp;$B$4,Forecast!$F$5:$F$124,"&lt;="&amp;$B$5,Forecast!$S$5:$S$124,"&lt;&gt;",Forecast!$S$5:$S$124,"&lt;&gt;Canceled"),0))</f>
        <v/>
      </c>
      <c r="K12" s="12">
        <f>Assumptions!$F$13</f>
        <v/>
      </c>
      <c r="L12" s="11">
        <f>IF($K12="","",IFERROR(SUMIFS(Forecast!$L$5:$L$124,Forecast!$D$5:$D$124,$K12,Forecast!$F$5:$F$124,"&gt;="&amp;$B$4,Forecast!$F$5:$F$124,"&lt;="&amp;$B$5,Forecast!$S$5:$S$124,"&lt;&gt;",Forecast!$S$5:$S$124,"&lt;&gt;Canceled"),0))</f>
        <v/>
      </c>
      <c r="M12" s="11">
        <f>IF($K12="","",IFERROR(SUMIFS(Forecast!$N$5:$N$124,Forecast!$D$5:$D$124,$K12,Forecast!$F$5:$F$124,"&gt;="&amp;$B$4,Forecast!$F$5:$F$124,"&lt;="&amp;$B$5,Forecast!$S$5:$S$124,"&lt;&gt;",Forecast!$S$5:$S$124,"&lt;&gt;Canceled"),0))</f>
        <v/>
      </c>
    </row>
    <row r="13">
      <c r="A13" s="13">
        <f>DATE(YEAR($B$4),MONTH($B$4)+ROW()-10,1)</f>
        <v/>
      </c>
      <c r="B13" s="14">
        <f>IFERROR(SUMIFS(Forecast!$L$5:$L$124,Forecast!$F$5:$F$124,"&gt;="&amp;$A13,Forecast!$F$5:$F$124,"&lt;"&amp;DATE(YEAR($A13),MONTH($A13)+1,1),Forecast!$S$5:$S$124,"&lt;&gt;",Forecast!$S$5:$S$124,"&lt;&gt;Canceled"),0)</f>
        <v/>
      </c>
      <c r="C13" s="14">
        <f>IFERROR(SUMIFS(Forecast!$N$5:$N$124,Forecast!$F$5:$F$124,"&gt;="&amp;$A13,Forecast!$F$5:$F$124,"&lt;"&amp;DATE(YEAR($A13),MONTH($A13)+1,1),Forecast!$S$5:$S$124,"&lt;&gt;",Forecast!$S$5:$S$124,"&lt;&gt;Canceled"),0)</f>
        <v/>
      </c>
      <c r="D13" s="14">
        <f>IFERROR(SUMIFS(Forecast!$P$5:$P$124,Forecast!$F$5:$F$124,"&gt;="&amp;$A13,Forecast!$F$5:$F$124,"&lt;"&amp;DATE(YEAR($A13),MONTH($A13)+1,1),Forecast!$S$5:$S$124,"&lt;&gt;",Forecast!$S$5:$S$124,"&lt;&gt;Canceled"),0)</f>
        <v/>
      </c>
      <c r="F13" s="15">
        <f>Assumptions!$A$14</f>
        <v/>
      </c>
      <c r="G13" s="14">
        <f>IF($F13="","",IFERROR(SUMIFS(Forecast!$L$5:$L$124,Forecast!$E$5:$E$124,$F13,Forecast!$F$5:$F$124,"&gt;="&amp;$B$4,Forecast!$F$5:$F$124,"&lt;="&amp;$B$5,Forecast!$S$5:$S$124,"&lt;&gt;",Forecast!$S$5:$S$124,"&lt;&gt;Canceled"),0))</f>
        <v/>
      </c>
      <c r="H13" s="14">
        <f>IF($F13="","",IFERROR(SUMIFS(Forecast!$N$5:$N$124,Forecast!$E$5:$E$124,$F13,Forecast!$F$5:$F$124,"&gt;="&amp;$B$4,Forecast!$F$5:$F$124,"&lt;="&amp;$B$5,Forecast!$S$5:$S$124,"&lt;&gt;",Forecast!$S$5:$S$124,"&lt;&gt;Canceled"),0))</f>
        <v/>
      </c>
      <c r="I13" s="14">
        <f>IF($F13="","",IFERROR(SUMIFS(Forecast!$P$5:$P$124,Forecast!$E$5:$E$124,$F13,Forecast!$F$5:$F$124,"&gt;="&amp;$B$4,Forecast!$F$5:$F$124,"&lt;="&amp;$B$5,Forecast!$S$5:$S$124,"&lt;&gt;",Forecast!$S$5:$S$124,"&lt;&gt;Canceled"),0))</f>
        <v/>
      </c>
      <c r="K13" s="15">
        <f>Assumptions!$F$14</f>
        <v/>
      </c>
      <c r="L13" s="14">
        <f>IF($K13="","",IFERROR(SUMIFS(Forecast!$L$5:$L$124,Forecast!$D$5:$D$124,$K13,Forecast!$F$5:$F$124,"&gt;="&amp;$B$4,Forecast!$F$5:$F$124,"&lt;="&amp;$B$5,Forecast!$S$5:$S$124,"&lt;&gt;",Forecast!$S$5:$S$124,"&lt;&gt;Canceled"),0))</f>
        <v/>
      </c>
      <c r="M13" s="14">
        <f>IF($K13="","",IFERROR(SUMIFS(Forecast!$N$5:$N$124,Forecast!$D$5:$D$124,$K13,Forecast!$F$5:$F$124,"&gt;="&amp;$B$4,Forecast!$F$5:$F$124,"&lt;="&amp;$B$5,Forecast!$S$5:$S$124,"&lt;&gt;",Forecast!$S$5:$S$124,"&lt;&gt;Canceled"),0))</f>
        <v/>
      </c>
    </row>
    <row r="14">
      <c r="A14" s="10">
        <f>DATE(YEAR($B$4),MONTH($B$4)+ROW()-10,1)</f>
        <v/>
      </c>
      <c r="B14" s="11">
        <f>IFERROR(SUMIFS(Forecast!$L$5:$L$124,Forecast!$F$5:$F$124,"&gt;="&amp;$A14,Forecast!$F$5:$F$124,"&lt;"&amp;DATE(YEAR($A14),MONTH($A14)+1,1),Forecast!$S$5:$S$124,"&lt;&gt;",Forecast!$S$5:$S$124,"&lt;&gt;Canceled"),0)</f>
        <v/>
      </c>
      <c r="C14" s="11">
        <f>IFERROR(SUMIFS(Forecast!$N$5:$N$124,Forecast!$F$5:$F$124,"&gt;="&amp;$A14,Forecast!$F$5:$F$124,"&lt;"&amp;DATE(YEAR($A14),MONTH($A14)+1,1),Forecast!$S$5:$S$124,"&lt;&gt;",Forecast!$S$5:$S$124,"&lt;&gt;Canceled"),0)</f>
        <v/>
      </c>
      <c r="D14" s="11">
        <f>IFERROR(SUMIFS(Forecast!$P$5:$P$124,Forecast!$F$5:$F$124,"&gt;="&amp;$A14,Forecast!$F$5:$F$124,"&lt;"&amp;DATE(YEAR($A14),MONTH($A14)+1,1),Forecast!$S$5:$S$124,"&lt;&gt;",Forecast!$S$5:$S$124,"&lt;&gt;Canceled"),0)</f>
        <v/>
      </c>
      <c r="F14" s="12">
        <f>Assumptions!$A$15</f>
        <v/>
      </c>
      <c r="G14" s="11">
        <f>IF($F14="","",IFERROR(SUMIFS(Forecast!$L$5:$L$124,Forecast!$E$5:$E$124,$F14,Forecast!$F$5:$F$124,"&gt;="&amp;$B$4,Forecast!$F$5:$F$124,"&lt;="&amp;$B$5,Forecast!$S$5:$S$124,"&lt;&gt;",Forecast!$S$5:$S$124,"&lt;&gt;Canceled"),0))</f>
        <v/>
      </c>
      <c r="H14" s="11">
        <f>IF($F14="","",IFERROR(SUMIFS(Forecast!$N$5:$N$124,Forecast!$E$5:$E$124,$F14,Forecast!$F$5:$F$124,"&gt;="&amp;$B$4,Forecast!$F$5:$F$124,"&lt;="&amp;$B$5,Forecast!$S$5:$S$124,"&lt;&gt;",Forecast!$S$5:$S$124,"&lt;&gt;Canceled"),0))</f>
        <v/>
      </c>
      <c r="I14" s="11">
        <f>IF($F14="","",IFERROR(SUMIFS(Forecast!$P$5:$P$124,Forecast!$E$5:$E$124,$F14,Forecast!$F$5:$F$124,"&gt;="&amp;$B$4,Forecast!$F$5:$F$124,"&lt;="&amp;$B$5,Forecast!$S$5:$S$124,"&lt;&gt;",Forecast!$S$5:$S$124,"&lt;&gt;Canceled"),0))</f>
        <v/>
      </c>
    </row>
    <row r="15">
      <c r="A15" s="13">
        <f>DATE(YEAR($B$4),MONTH($B$4)+ROW()-10,1)</f>
        <v/>
      </c>
      <c r="B15" s="14">
        <f>IFERROR(SUMIFS(Forecast!$L$5:$L$124,Forecast!$F$5:$F$124,"&gt;="&amp;$A15,Forecast!$F$5:$F$124,"&lt;"&amp;DATE(YEAR($A15),MONTH($A15)+1,1),Forecast!$S$5:$S$124,"&lt;&gt;",Forecast!$S$5:$S$124,"&lt;&gt;Canceled"),0)</f>
        <v/>
      </c>
      <c r="C15" s="14">
        <f>IFERROR(SUMIFS(Forecast!$N$5:$N$124,Forecast!$F$5:$F$124,"&gt;="&amp;$A15,Forecast!$F$5:$F$124,"&lt;"&amp;DATE(YEAR($A15),MONTH($A15)+1,1),Forecast!$S$5:$S$124,"&lt;&gt;",Forecast!$S$5:$S$124,"&lt;&gt;Canceled"),0)</f>
        <v/>
      </c>
      <c r="D15" s="14">
        <f>IFERROR(SUMIFS(Forecast!$P$5:$P$124,Forecast!$F$5:$F$124,"&gt;="&amp;$A15,Forecast!$F$5:$F$124,"&lt;"&amp;DATE(YEAR($A15),MONTH($A15)+1,1),Forecast!$S$5:$S$124,"&lt;&gt;",Forecast!$S$5:$S$124,"&lt;&gt;Canceled"),0)</f>
        <v/>
      </c>
      <c r="F15" s="15">
        <f>Assumptions!$A$16</f>
        <v/>
      </c>
      <c r="G15" s="14">
        <f>IF($F15="","",IFERROR(SUMIFS(Forecast!$L$5:$L$124,Forecast!$E$5:$E$124,$F15,Forecast!$F$5:$F$124,"&gt;="&amp;$B$4,Forecast!$F$5:$F$124,"&lt;="&amp;$B$5,Forecast!$S$5:$S$124,"&lt;&gt;",Forecast!$S$5:$S$124,"&lt;&gt;Canceled"),0))</f>
        <v/>
      </c>
      <c r="H15" s="14">
        <f>IF($F15="","",IFERROR(SUMIFS(Forecast!$N$5:$N$124,Forecast!$E$5:$E$124,$F15,Forecast!$F$5:$F$124,"&gt;="&amp;$B$4,Forecast!$F$5:$F$124,"&lt;="&amp;$B$5,Forecast!$S$5:$S$124,"&lt;&gt;",Forecast!$S$5:$S$124,"&lt;&gt;Canceled"),0))</f>
        <v/>
      </c>
      <c r="I15" s="14">
        <f>IF($F15="","",IFERROR(SUMIFS(Forecast!$P$5:$P$124,Forecast!$E$5:$E$124,$F15,Forecast!$F$5:$F$124,"&gt;="&amp;$B$4,Forecast!$F$5:$F$124,"&lt;="&amp;$B$5,Forecast!$S$5:$S$124,"&lt;&gt;",Forecast!$S$5:$S$124,"&lt;&gt;Canceled"),0))</f>
        <v/>
      </c>
    </row>
    <row r="16">
      <c r="A16" s="10">
        <f>DATE(YEAR($B$4),MONTH($B$4)+ROW()-10,1)</f>
        <v/>
      </c>
      <c r="B16" s="11">
        <f>IFERROR(SUMIFS(Forecast!$L$5:$L$124,Forecast!$F$5:$F$124,"&gt;="&amp;$A16,Forecast!$F$5:$F$124,"&lt;"&amp;DATE(YEAR($A16),MONTH($A16)+1,1),Forecast!$S$5:$S$124,"&lt;&gt;",Forecast!$S$5:$S$124,"&lt;&gt;Canceled"),0)</f>
        <v/>
      </c>
      <c r="C16" s="11">
        <f>IFERROR(SUMIFS(Forecast!$N$5:$N$124,Forecast!$F$5:$F$124,"&gt;="&amp;$A16,Forecast!$F$5:$F$124,"&lt;"&amp;DATE(YEAR($A16),MONTH($A16)+1,1),Forecast!$S$5:$S$124,"&lt;&gt;",Forecast!$S$5:$S$124,"&lt;&gt;Canceled"),0)</f>
        <v/>
      </c>
      <c r="D16" s="11">
        <f>IFERROR(SUMIFS(Forecast!$P$5:$P$124,Forecast!$F$5:$F$124,"&gt;="&amp;$A16,Forecast!$F$5:$F$124,"&lt;"&amp;DATE(YEAR($A16),MONTH($A16)+1,1),Forecast!$S$5:$S$124,"&lt;&gt;",Forecast!$S$5:$S$124,"&lt;&gt;Canceled"),0)</f>
        <v/>
      </c>
      <c r="F16" s="12">
        <f>Assumptions!$A$17</f>
        <v/>
      </c>
      <c r="G16" s="11">
        <f>IF($F16="","",IFERROR(SUMIFS(Forecast!$L$5:$L$124,Forecast!$E$5:$E$124,$F16,Forecast!$F$5:$F$124,"&gt;="&amp;$B$4,Forecast!$F$5:$F$124,"&lt;="&amp;$B$5,Forecast!$S$5:$S$124,"&lt;&gt;",Forecast!$S$5:$S$124,"&lt;&gt;Canceled"),0))</f>
        <v/>
      </c>
      <c r="H16" s="11">
        <f>IF($F16="","",IFERROR(SUMIFS(Forecast!$N$5:$N$124,Forecast!$E$5:$E$124,$F16,Forecast!$F$5:$F$124,"&gt;="&amp;$B$4,Forecast!$F$5:$F$124,"&lt;="&amp;$B$5,Forecast!$S$5:$S$124,"&lt;&gt;",Forecast!$S$5:$S$124,"&lt;&gt;Canceled"),0))</f>
        <v/>
      </c>
      <c r="I16" s="11">
        <f>IF($F16="","",IFERROR(SUMIFS(Forecast!$P$5:$P$124,Forecast!$E$5:$E$124,$F16,Forecast!$F$5:$F$124,"&gt;="&amp;$B$4,Forecast!$F$5:$F$124,"&lt;="&amp;$B$5,Forecast!$S$5:$S$124,"&lt;&gt;",Forecast!$S$5:$S$124,"&lt;&gt;Canceled"),0))</f>
        <v/>
      </c>
    </row>
    <row r="17">
      <c r="A17" s="13">
        <f>DATE(YEAR($B$4),MONTH($B$4)+ROW()-10,1)</f>
        <v/>
      </c>
      <c r="B17" s="14">
        <f>IFERROR(SUMIFS(Forecast!$L$5:$L$124,Forecast!$F$5:$F$124,"&gt;="&amp;$A17,Forecast!$F$5:$F$124,"&lt;"&amp;DATE(YEAR($A17),MONTH($A17)+1,1),Forecast!$S$5:$S$124,"&lt;&gt;",Forecast!$S$5:$S$124,"&lt;&gt;Canceled"),0)</f>
        <v/>
      </c>
      <c r="C17" s="14">
        <f>IFERROR(SUMIFS(Forecast!$N$5:$N$124,Forecast!$F$5:$F$124,"&gt;="&amp;$A17,Forecast!$F$5:$F$124,"&lt;"&amp;DATE(YEAR($A17),MONTH($A17)+1,1),Forecast!$S$5:$S$124,"&lt;&gt;",Forecast!$S$5:$S$124,"&lt;&gt;Canceled"),0)</f>
        <v/>
      </c>
      <c r="D17" s="14">
        <f>IFERROR(SUMIFS(Forecast!$P$5:$P$124,Forecast!$F$5:$F$124,"&gt;="&amp;$A17,Forecast!$F$5:$F$124,"&lt;"&amp;DATE(YEAR($A17),MONTH($A17)+1,1),Forecast!$S$5:$S$124,"&lt;&gt;",Forecast!$S$5:$S$124,"&lt;&gt;Canceled"),0)</f>
        <v/>
      </c>
      <c r="F17" s="15">
        <f>Assumptions!$A$18</f>
        <v/>
      </c>
      <c r="G17" s="14">
        <f>IF($F17="","",IFERROR(SUMIFS(Forecast!$L$5:$L$124,Forecast!$E$5:$E$124,$F17,Forecast!$F$5:$F$124,"&gt;="&amp;$B$4,Forecast!$F$5:$F$124,"&lt;="&amp;$B$5,Forecast!$S$5:$S$124,"&lt;&gt;",Forecast!$S$5:$S$124,"&lt;&gt;Canceled"),0))</f>
        <v/>
      </c>
      <c r="H17" s="14">
        <f>IF($F17="","",IFERROR(SUMIFS(Forecast!$N$5:$N$124,Forecast!$E$5:$E$124,$F17,Forecast!$F$5:$F$124,"&gt;="&amp;$B$4,Forecast!$F$5:$F$124,"&lt;="&amp;$B$5,Forecast!$S$5:$S$124,"&lt;&gt;",Forecast!$S$5:$S$124,"&lt;&gt;Canceled"),0))</f>
        <v/>
      </c>
      <c r="I17" s="14">
        <f>IF($F17="","",IFERROR(SUMIFS(Forecast!$P$5:$P$124,Forecast!$E$5:$E$124,$F17,Forecast!$F$5:$F$124,"&gt;="&amp;$B$4,Forecast!$F$5:$F$124,"&lt;="&amp;$B$5,Forecast!$S$5:$S$124,"&lt;&gt;",Forecast!$S$5:$S$124,"&lt;&gt;Canceled"),0))</f>
        <v/>
      </c>
    </row>
    <row r="18">
      <c r="A18" s="10">
        <f>DATE(YEAR($B$4),MONTH($B$4)+ROW()-10,1)</f>
        <v/>
      </c>
      <c r="B18" s="11">
        <f>IFERROR(SUMIFS(Forecast!$L$5:$L$124,Forecast!$F$5:$F$124,"&gt;="&amp;$A18,Forecast!$F$5:$F$124,"&lt;"&amp;DATE(YEAR($A18),MONTH($A18)+1,1),Forecast!$S$5:$S$124,"&lt;&gt;",Forecast!$S$5:$S$124,"&lt;&gt;Canceled"),0)</f>
        <v/>
      </c>
      <c r="C18" s="11">
        <f>IFERROR(SUMIFS(Forecast!$N$5:$N$124,Forecast!$F$5:$F$124,"&gt;="&amp;$A18,Forecast!$F$5:$F$124,"&lt;"&amp;DATE(YEAR($A18),MONTH($A18)+1,1),Forecast!$S$5:$S$124,"&lt;&gt;",Forecast!$S$5:$S$124,"&lt;&gt;Canceled"),0)</f>
        <v/>
      </c>
      <c r="D18" s="11">
        <f>IFERROR(SUMIFS(Forecast!$P$5:$P$124,Forecast!$F$5:$F$124,"&gt;="&amp;$A18,Forecast!$F$5:$F$124,"&lt;"&amp;DATE(YEAR($A18),MONTH($A18)+1,1),Forecast!$S$5:$S$124,"&lt;&gt;",Forecast!$S$5:$S$124,"&lt;&gt;Canceled"),0)</f>
        <v/>
      </c>
    </row>
    <row r="19">
      <c r="A19" s="13">
        <f>DATE(YEAR($B$4),MONTH($B$4)+ROW()-10,1)</f>
        <v/>
      </c>
      <c r="B19" s="14">
        <f>IFERROR(SUMIFS(Forecast!$L$5:$L$124,Forecast!$F$5:$F$124,"&gt;="&amp;$A19,Forecast!$F$5:$F$124,"&lt;"&amp;DATE(YEAR($A19),MONTH($A19)+1,1),Forecast!$S$5:$S$124,"&lt;&gt;",Forecast!$S$5:$S$124,"&lt;&gt;Canceled"),0)</f>
        <v/>
      </c>
      <c r="C19" s="14">
        <f>IFERROR(SUMIFS(Forecast!$N$5:$N$124,Forecast!$F$5:$F$124,"&gt;="&amp;$A19,Forecast!$F$5:$F$124,"&lt;"&amp;DATE(YEAR($A19),MONTH($A19)+1,1),Forecast!$S$5:$S$124,"&lt;&gt;",Forecast!$S$5:$S$124,"&lt;&gt;Canceled"),0)</f>
        <v/>
      </c>
      <c r="D19" s="14">
        <f>IFERROR(SUMIFS(Forecast!$P$5:$P$124,Forecast!$F$5:$F$124,"&gt;="&amp;$A19,Forecast!$F$5:$F$124,"&lt;"&amp;DATE(YEAR($A19),MONTH($A19)+1,1),Forecast!$S$5:$S$124,"&lt;&gt;",Forecast!$S$5:$S$124,"&lt;&gt;Canceled"),0)</f>
        <v/>
      </c>
    </row>
    <row r="20">
      <c r="A20" s="10">
        <f>DATE(YEAR($B$4),MONTH($B$4)+ROW()-10,1)</f>
        <v/>
      </c>
      <c r="B20" s="11">
        <f>IFERROR(SUMIFS(Forecast!$L$5:$L$124,Forecast!$F$5:$F$124,"&gt;="&amp;$A20,Forecast!$F$5:$F$124,"&lt;"&amp;DATE(YEAR($A20),MONTH($A20)+1,1),Forecast!$S$5:$S$124,"&lt;&gt;",Forecast!$S$5:$S$124,"&lt;&gt;Canceled"),0)</f>
        <v/>
      </c>
      <c r="C20" s="11">
        <f>IFERROR(SUMIFS(Forecast!$N$5:$N$124,Forecast!$F$5:$F$124,"&gt;="&amp;$A20,Forecast!$F$5:$F$124,"&lt;"&amp;DATE(YEAR($A20),MONTH($A20)+1,1),Forecast!$S$5:$S$124,"&lt;&gt;",Forecast!$S$5:$S$124,"&lt;&gt;Canceled"),0)</f>
        <v/>
      </c>
      <c r="D20" s="11">
        <f>IFERROR(SUMIFS(Forecast!$P$5:$P$124,Forecast!$F$5:$F$124,"&gt;="&amp;$A20,Forecast!$F$5:$F$124,"&lt;"&amp;DATE(YEAR($A20),MONTH($A20)+1,1),Forecast!$S$5:$S$124,"&lt;&gt;",Forecast!$S$5:$S$124,"&lt;&gt;Canceled"),0)</f>
        <v/>
      </c>
    </row>
    <row r="21">
      <c r="A21" s="13">
        <f>DATE(YEAR($B$4),MONTH($B$4)+ROW()-10,1)</f>
        <v/>
      </c>
      <c r="B21" s="14">
        <f>IFERROR(SUMIFS(Forecast!$L$5:$L$124,Forecast!$F$5:$F$124,"&gt;="&amp;$A21,Forecast!$F$5:$F$124,"&lt;"&amp;DATE(YEAR($A21),MONTH($A21)+1,1),Forecast!$S$5:$S$124,"&lt;&gt;",Forecast!$S$5:$S$124,"&lt;&gt;Canceled"),0)</f>
        <v/>
      </c>
      <c r="C21" s="14">
        <f>IFERROR(SUMIFS(Forecast!$N$5:$N$124,Forecast!$F$5:$F$124,"&gt;="&amp;$A21,Forecast!$F$5:$F$124,"&lt;"&amp;DATE(YEAR($A21),MONTH($A21)+1,1),Forecast!$S$5:$S$124,"&lt;&gt;",Forecast!$S$5:$S$124,"&lt;&gt;Canceled"),0)</f>
        <v/>
      </c>
      <c r="D21" s="14">
        <f>IFERROR(SUMIFS(Forecast!$P$5:$P$124,Forecast!$F$5:$F$124,"&gt;="&amp;$A21,Forecast!$F$5:$F$124,"&lt;"&amp;DATE(YEAR($A21),MONTH($A21)+1,1),Forecast!$S$5:$S$124,"&lt;&gt;",Forecast!$S$5:$S$124,"&lt;&gt;Canceled"),0)</f>
        <v/>
      </c>
    </row>
  </sheetData>
  <mergeCells count="1">
    <mergeCell ref="A1:M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31" customWidth="1" min="3" max="3"/>
    <col width="16" customWidth="1" min="4" max="4"/>
    <col width="24" customWidth="1" min="5" max="5"/>
    <col width="14" customWidth="1" min="6" max="6"/>
    <col width="12" customWidth="1" min="7" max="7"/>
    <col width="15" customWidth="1" min="8" max="8"/>
    <col width="14" customWidth="1" min="9" max="9"/>
    <col width="14" customWidth="1" min="10" max="10"/>
    <col width="14" customWidth="1" min="11" max="11"/>
    <col width="17" customWidth="1" min="12" max="12"/>
    <col width="12" customWidth="1" min="13" max="13"/>
    <col width="17" customWidth="1" min="14" max="14"/>
    <col width="19" customWidth="1" min="15" max="15"/>
    <col width="20" customWidth="1" min="16" max="16"/>
    <col width="14" customWidth="1" min="17" max="17"/>
    <col width="22" customWidth="1" min="18" max="18"/>
    <col width="14" customWidth="1" min="19" max="19"/>
    <col width="29" customWidth="1" min="20" max="20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26" customHeight="1">
      <c r="A1" s="1" t="inlineStr">
        <is>
          <t>Forecast Lines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30" t="n"/>
    </row>
    <row r="2" ht="30" customHeight="1">
      <c r="A2" s="3" t="inlineStr">
        <is>
          <t>Enter one expected service event or monthly service group per row. Yellow cells are editable; calculated cells update after recalculation.</t>
        </is>
      </c>
      <c r="V2">
        <f>Assumptions!$A$11</f>
        <v/>
      </c>
      <c r="W2">
        <f>Assumptions!$F$11</f>
        <v/>
      </c>
      <c r="X2">
        <f>Assumptions!$H$11</f>
        <v/>
      </c>
      <c r="Y2">
        <f>Assumptions!$J$11</f>
        <v/>
      </c>
      <c r="Z2">
        <f>Assumptions!$L$11</f>
        <v/>
      </c>
    </row>
    <row r="3" ht="8" customHeight="1">
      <c r="V3">
        <f>Assumptions!$A$12</f>
        <v/>
      </c>
      <c r="W3">
        <f>Assumptions!$F$12</f>
        <v/>
      </c>
      <c r="X3">
        <f>Assumptions!$H$12</f>
        <v/>
      </c>
      <c r="Y3">
        <f>Assumptions!$J$12</f>
        <v/>
      </c>
      <c r="Z3">
        <f>Assumptions!$L$12</f>
        <v/>
      </c>
    </row>
    <row r="4" ht="38" customHeight="1">
      <c r="A4" s="9" t="inlineStr">
        <is>
          <t>Forecast ID</t>
        </is>
      </c>
      <c r="B4" s="9" t="inlineStr">
        <is>
          <t>Customer</t>
        </is>
      </c>
      <c r="C4" s="9" t="inlineStr">
        <is>
          <t>Property</t>
        </is>
      </c>
      <c r="D4" s="9" t="inlineStr">
        <is>
          <t>Customer Type</t>
        </is>
      </c>
      <c r="E4" s="9" t="inlineStr">
        <is>
          <t>Service</t>
        </is>
      </c>
      <c r="F4" s="9" t="inlineStr">
        <is>
          <t>Forecast Date</t>
        </is>
      </c>
      <c r="G4" s="9" t="inlineStr">
        <is>
          <t>Quantity</t>
        </is>
      </c>
      <c r="H4" s="9" t="inlineStr">
        <is>
          <t>Unit</t>
        </is>
      </c>
      <c r="I4" s="9" t="inlineStr">
        <is>
          <t>Default Rate</t>
        </is>
      </c>
      <c r="J4" s="9" t="inlineStr">
        <is>
          <t>Rate Override</t>
        </is>
      </c>
      <c r="K4" s="9" t="inlineStr">
        <is>
          <t>Applied Rate</t>
        </is>
      </c>
      <c r="L4" s="9" t="inlineStr">
        <is>
          <t>Forecast Revenue</t>
        </is>
      </c>
      <c r="M4" s="9" t="inlineStr">
        <is>
          <t>Probability</t>
        </is>
      </c>
      <c r="N4" s="9" t="inlineStr">
        <is>
          <t>Weighted Revenue</t>
        </is>
      </c>
      <c r="O4" s="9" t="inlineStr">
        <is>
          <t>Estimated Direct Cost</t>
        </is>
      </c>
      <c r="P4" s="9" t="inlineStr">
        <is>
          <t>Weighted Gross Profit</t>
        </is>
      </c>
      <c r="Q4" s="9" t="inlineStr">
        <is>
          <t>Crew</t>
        </is>
      </c>
      <c r="R4" s="9" t="inlineStr">
        <is>
          <t>Equipment</t>
        </is>
      </c>
      <c r="S4" s="9" t="inlineStr">
        <is>
          <t>Status</t>
        </is>
      </c>
      <c r="T4" s="9" t="inlineStr">
        <is>
          <t>Review Alert</t>
        </is>
      </c>
      <c r="V4">
        <f>Assumptions!$A$13</f>
        <v/>
      </c>
      <c r="W4">
        <f>Assumptions!$F$13</f>
        <v/>
      </c>
      <c r="X4">
        <f>Assumptions!$H$13</f>
        <v/>
      </c>
      <c r="Y4">
        <f>Assumptions!$J$13</f>
        <v/>
      </c>
      <c r="Z4">
        <f>Assumptions!$L$13</f>
        <v/>
      </c>
    </row>
    <row r="5">
      <c r="A5" s="16" t="inlineStr">
        <is>
          <t>LF-26001</t>
        </is>
      </c>
      <c r="B5" s="16" t="inlineStr">
        <is>
          <t>Fictional Willow Arc Household</t>
        </is>
      </c>
      <c r="C5" s="16" t="inlineStr">
        <is>
          <t>Fictional Willow Arc Property</t>
        </is>
      </c>
      <c r="D5" s="16" t="inlineStr">
        <is>
          <t>Residential</t>
        </is>
      </c>
      <c r="E5" s="16" t="inlineStr">
        <is>
          <t>Weekly Mowing</t>
        </is>
      </c>
      <c r="F5" s="17" t="n">
        <v>46275</v>
      </c>
      <c r="G5" s="18" t="n">
        <v>4</v>
      </c>
      <c r="H5" s="19">
        <f>IF($E5="","",IFERROR(VLOOKUP($E5,Assumptions!$A$11:$C$18,2,FALSE),""))</f>
        <v/>
      </c>
      <c r="I5" s="20">
        <f>IF($E5="","",IFERROR(VLOOKUP($E5,Assumptions!$A$11:$C$18,3,FALSE),""))</f>
        <v/>
      </c>
      <c r="J5" s="21" t="n"/>
      <c r="K5" s="20">
        <f>IF($E5="","",IF($J5&lt;&gt;"",$J5,$I5))</f>
        <v/>
      </c>
      <c r="L5" s="20">
        <f>IF(OR($G5="",$K5=""),"",$G5*$K5)</f>
        <v/>
      </c>
      <c r="M5" s="22" t="n"/>
      <c r="N5" s="20">
        <f>IF(OR($L5="",$M5="",$S5=""),"",IF($S5="Canceled",0,$L5*$M5))</f>
        <v/>
      </c>
      <c r="O5" s="21" t="n"/>
      <c r="P5" s="20">
        <f>IF(OR($L5="",$M5="",$O5="",$S5=""),"",IF($S5="Canceled",0,($L5-$O5)*$M5))</f>
        <v/>
      </c>
      <c r="Q5" s="16" t="n"/>
      <c r="R5" s="16" t="n"/>
      <c r="S5" s="16" t="n">
        <v>1</v>
      </c>
      <c r="T5" s="19">
        <f>IF(COUNTA($A5:$G5,$J5,$M5,$O5,$Q5:$S5)=0,"",IF($A5="","Check forecast ID",IF(COUNTIF($A$5:$A$124,$A5)&gt;1,"Check duplicate ID",IF($B5="","Check customer",IF($D5="","Check customer type",IF($E5="","Check service",IF($F5="","Check date",IF(OR($F5&lt;Assumptions!$B$5,$F5&gt;Assumptions!$B$6),"Check date outside period",IF($G5="","Check quantity",IF($M5="","Check probability",IF($S5="","Check status",IF(AND($S5="Completed",$F5&gt;TODAY()),"Check completed future date",IF(AND($J5="",$I5=""),"Check rate",IF($O5="","Check direct cost",IF(AND($O5&lt;&gt;"",$L5&lt;&gt;"",$O5&gt;$L5),"Check cost above revenue","Ready for review")))))))))))))))</f>
        <v/>
      </c>
      <c r="V5">
        <f>Assumptions!$A$14</f>
        <v/>
      </c>
      <c r="W5">
        <f>Assumptions!$F$14</f>
        <v/>
      </c>
      <c r="X5">
        <f>Assumptions!$H$14</f>
        <v/>
      </c>
      <c r="Y5">
        <f>Assumptions!$J$14</f>
        <v/>
      </c>
      <c r="Z5">
        <f>Assumptions!$L$14</f>
        <v/>
      </c>
    </row>
    <row r="6">
      <c r="A6" s="16" t="inlineStr">
        <is>
          <t>LF-26002</t>
        </is>
      </c>
      <c r="B6" s="16" t="inlineStr">
        <is>
          <t>Fictional Copper Kite Offices LLC</t>
        </is>
      </c>
      <c r="C6" s="16" t="inlineStr">
        <is>
          <t>Fictional Copper Kite Campus</t>
        </is>
      </c>
      <c r="D6" s="16" t="inlineStr">
        <is>
          <t>Commercial</t>
        </is>
      </c>
      <c r="E6" s="16" t="inlineStr">
        <is>
          <t>Mulch Installation</t>
        </is>
      </c>
      <c r="F6" s="17" t="n">
        <v>46313</v>
      </c>
      <c r="G6" s="18" t="n">
        <v>28</v>
      </c>
      <c r="H6" s="23">
        <f>IF($E6="","",IFERROR(VLOOKUP($E6,Assumptions!$A$11:$C$18,2,FALSE),""))</f>
        <v/>
      </c>
      <c r="I6" s="24">
        <f>IF($E6="","",IFERROR(VLOOKUP($E6,Assumptions!$A$11:$C$18,3,FALSE),""))</f>
        <v/>
      </c>
      <c r="J6" s="21" t="n"/>
      <c r="K6" s="24">
        <f>IF($E6="","",IF($J6&lt;&gt;"",$J6,$I6))</f>
        <v/>
      </c>
      <c r="L6" s="24">
        <f>IF(OR($G6="",$K6=""),"",$G6*$K6)</f>
        <v/>
      </c>
      <c r="M6" s="22" t="n"/>
      <c r="N6" s="24">
        <f>IF(OR($L6="",$M6="",$S6=""),"",IF($S6="Canceled",0,$L6*$M6))</f>
        <v/>
      </c>
      <c r="O6" s="21" t="n">
        <v>102</v>
      </c>
      <c r="P6" s="24">
        <f>IF(OR($L6="",$M6="",$O6="",$S6=""),"",IF($S6="Canceled",0,($L6-$O6)*$M6))</f>
        <v/>
      </c>
      <c r="Q6" s="16" t="n"/>
      <c r="R6" s="16" t="n"/>
      <c r="S6" s="16" t="n">
        <v>1</v>
      </c>
      <c r="T6" s="23">
        <f>IF(COUNTA($A6:$G6,$J6,$M6,$O6,$Q6:$S6)=0,"",IF($A6="","Check forecast ID",IF(COUNTIF($A$5:$A$124,$A6)&gt;1,"Check duplicate ID",IF($B6="","Check customer",IF($D6="","Check customer type",IF($E6="","Check service",IF($F6="","Check date",IF(OR($F6&lt;Assumptions!$B$5,$F6&gt;Assumptions!$B$6),"Check date outside period",IF($G6="","Check quantity",IF($M6="","Check probability",IF($S6="","Check status",IF(AND($S6="Completed",$F6&gt;TODAY()),"Check completed future date",IF(AND($J6="",$I6=""),"Check rate",IF($O6="","Check direct cost",IF(AND($O6&lt;&gt;"",$L6&lt;&gt;"",$O6&gt;$L6),"Check cost above revenue","Ready for review")))))))))))))))</f>
        <v/>
      </c>
      <c r="V6">
        <f>Assumptions!$A$15</f>
        <v/>
      </c>
      <c r="X6">
        <f>Assumptions!$H$15</f>
        <v/>
      </c>
      <c r="Z6">
        <f>Assumptions!$L$15</f>
        <v/>
      </c>
    </row>
    <row r="7">
      <c r="A7" s="16" t="inlineStr">
        <is>
          <t>LF-26003</t>
        </is>
      </c>
      <c r="B7" s="16" t="inlineStr">
        <is>
          <t>Fictional Lantern Meadow HOA</t>
        </is>
      </c>
      <c r="C7" s="16" t="inlineStr">
        <is>
          <t>Fictional Lantern Meadow Common Area</t>
        </is>
      </c>
      <c r="D7" s="16" t="inlineStr">
        <is>
          <t>HOA</t>
        </is>
      </c>
      <c r="E7" s="16" t="inlineStr">
        <is>
          <t>Shrub Pruning</t>
        </is>
      </c>
      <c r="F7" s="17" t="n">
        <v>46338</v>
      </c>
      <c r="G7" s="18" t="n">
        <v>18</v>
      </c>
      <c r="H7" s="19">
        <f>IF($E7="","",IFERROR(VLOOKUP($E7,Assumptions!$A$11:$C$18,2,FALSE),""))</f>
        <v/>
      </c>
      <c r="I7" s="20">
        <f>IF($E7="","",IFERROR(VLOOKUP($E7,Assumptions!$A$11:$C$18,3,FALSE),""))</f>
        <v/>
      </c>
      <c r="J7" s="21" t="n"/>
      <c r="K7" s="20">
        <f>IF($E7="","",IF($J7&lt;&gt;"",$J7,$I7))</f>
        <v/>
      </c>
      <c r="L7" s="20">
        <f>IF(OR($G7="",$K7=""),"",$G7*$K7)</f>
        <v/>
      </c>
      <c r="M7" s="22" t="n"/>
      <c r="N7" s="20">
        <f>IF(OR($L7="",$M7="",$S7=""),"",IF($S7="Canceled",0,$L7*$M7))</f>
        <v/>
      </c>
      <c r="O7" s="21" t="n"/>
      <c r="P7" s="20">
        <f>IF(OR($L7="",$M7="",$O7="",$S7=""),"",IF($S7="Canceled",0,($L7-$O7)*$M7))</f>
        <v/>
      </c>
      <c r="Q7" s="16" t="n"/>
      <c r="R7" s="16" t="n"/>
      <c r="S7" s="16" t="n">
        <v>0.9</v>
      </c>
      <c r="T7" s="19">
        <f>IF(COUNTA($A7:$G7,$J7,$M7,$O7,$Q7:$S7)=0,"",IF($A7="","Check forecast ID",IF(COUNTIF($A$5:$A$124,$A7)&gt;1,"Check duplicate ID",IF($B7="","Check customer",IF($D7="","Check customer type",IF($E7="","Check service",IF($F7="","Check date",IF(OR($F7&lt;Assumptions!$B$5,$F7&gt;Assumptions!$B$6),"Check date outside period",IF($G7="","Check quantity",IF($M7="","Check probability",IF($S7="","Check status",IF(AND($S7="Completed",$F7&gt;TODAY()),"Check completed future date",IF(AND($J7="",$I7=""),"Check rate",IF($O7="","Check direct cost",IF(AND($O7&lt;&gt;"",$L7&lt;&gt;"",$O7&gt;$L7),"Check cost above revenue","Ready for review")))))))))))))))</f>
        <v/>
      </c>
      <c r="V7">
        <f>Assumptions!$A$16</f>
        <v/>
      </c>
    </row>
    <row r="8">
      <c r="A8" s="16" t="inlineStr">
        <is>
          <t>LF-26004</t>
        </is>
      </c>
      <c r="B8" s="16" t="inlineStr">
        <is>
          <t>Fictional Blue Acorn Retail LLC</t>
        </is>
      </c>
      <c r="C8" s="16" t="inlineStr">
        <is>
          <t>Fictional Blue Acorn Plaza</t>
        </is>
      </c>
      <c r="D8" s="16" t="inlineStr">
        <is>
          <t>Commercial</t>
        </is>
      </c>
      <c r="E8" s="16" t="inlineStr">
        <is>
          <t>Seasonal Cleanup</t>
        </is>
      </c>
      <c r="F8" s="17" t="n">
        <v>46364</v>
      </c>
      <c r="G8" s="18" t="n">
        <v>30</v>
      </c>
      <c r="H8" s="23">
        <f>IF($E8="","",IFERROR(VLOOKUP($E8,Assumptions!$A$11:$C$18,2,FALSE),""))</f>
        <v/>
      </c>
      <c r="I8" s="24">
        <f>IF($E8="","",IFERROR(VLOOKUP($E8,Assumptions!$A$11:$C$18,3,FALSE),""))</f>
        <v/>
      </c>
      <c r="J8" s="21" t="n"/>
      <c r="K8" s="24">
        <f>IF($E8="","",IF($J8&lt;&gt;"",$J8,$I8))</f>
        <v/>
      </c>
      <c r="L8" s="24">
        <f>IF(OR($G8="",$K8=""),"",$G8*$K8)</f>
        <v/>
      </c>
      <c r="M8" s="22" t="n"/>
      <c r="N8" s="24">
        <f>IF(OR($L8="",$M8="",$S8=""),"",IF($S8="Canceled",0,$L8*$M8))</f>
        <v/>
      </c>
      <c r="O8" s="21" t="n"/>
      <c r="P8" s="24">
        <f>IF(OR($L8="",$M8="",$O8="",$S8=""),"",IF($S8="Canceled",0,($L8-$O8)*$M8))</f>
        <v/>
      </c>
      <c r="Q8" s="16" t="n"/>
      <c r="R8" s="16" t="n"/>
      <c r="S8" s="16" t="n">
        <v>0.75</v>
      </c>
      <c r="T8" s="23">
        <f>IF(COUNTA($A8:$G8,$J8,$M8,$O8,$Q8:$S8)=0,"",IF($A8="","Check forecast ID",IF(COUNTIF($A$5:$A$124,$A8)&gt;1,"Check duplicate ID",IF($B8="","Check customer",IF($D8="","Check customer type",IF($E8="","Check service",IF($F8="","Check date",IF(OR($F8&lt;Assumptions!$B$5,$F8&gt;Assumptions!$B$6),"Check date outside period",IF($G8="","Check quantity",IF($M8="","Check probability",IF($S8="","Check status",IF(AND($S8="Completed",$F8&gt;TODAY()),"Check completed future date",IF(AND($J8="",$I8=""),"Check rate",IF($O8="","Check direct cost",IF(AND($O8&lt;&gt;"",$L8&lt;&gt;"",$O8&gt;$L8),"Check cost above revenue","Ready for review")))))))))))))))</f>
        <v/>
      </c>
      <c r="V8">
        <f>Assumptions!$A$17</f>
        <v/>
      </c>
    </row>
    <row r="9">
      <c r="A9" s="16" t="inlineStr">
        <is>
          <t>LF-26005</t>
        </is>
      </c>
      <c r="B9" s="16" t="inlineStr">
        <is>
          <t>Fictional Silver Fern Household</t>
        </is>
      </c>
      <c r="C9" s="16" t="inlineStr">
        <is>
          <t>Fictional Silver Fern Property</t>
        </is>
      </c>
      <c r="D9" s="16" t="inlineStr">
        <is>
          <t>Residential</t>
        </is>
      </c>
      <c r="E9" s="16" t="inlineStr">
        <is>
          <t>Landscape Enhancement</t>
        </is>
      </c>
      <c r="F9" s="17" t="n">
        <v>46406</v>
      </c>
      <c r="G9" s="18" t="n">
        <v>420</v>
      </c>
      <c r="H9" s="19">
        <f>IF($E9="","",IFERROR(VLOOKUP($E9,Assumptions!$A$11:$C$18,2,FALSE),""))</f>
        <v/>
      </c>
      <c r="I9" s="20">
        <f>IF($E9="","",IFERROR(VLOOKUP($E9,Assumptions!$A$11:$C$18,3,FALSE),""))</f>
        <v/>
      </c>
      <c r="J9" s="21" t="n"/>
      <c r="K9" s="20">
        <f>IF($E9="","",IF($J9&lt;&gt;"",$J9,$I9))</f>
        <v/>
      </c>
      <c r="L9" s="20">
        <f>IF(OR($G9="",$K9=""),"",$G9*$K9)</f>
        <v/>
      </c>
      <c r="M9" s="22" t="n"/>
      <c r="N9" s="20">
        <f>IF(OR($L9="",$M9="",$S9=""),"",IF($S9="Canceled",0,$L9*$M9))</f>
        <v/>
      </c>
      <c r="O9" s="21" t="n">
        <v>6.25</v>
      </c>
      <c r="P9" s="20">
        <f>IF(OR($L9="",$M9="",$O9="",$S9=""),"",IF($S9="Canceled",0,($L9-$O9)*$M9))</f>
        <v/>
      </c>
      <c r="Q9" s="16" t="n"/>
      <c r="R9" s="16" t="n"/>
      <c r="S9" s="16" t="n">
        <v>0.6</v>
      </c>
      <c r="T9" s="19">
        <f>IF(COUNTA($A9:$G9,$J9,$M9,$O9,$Q9:$S9)=0,"",IF($A9="","Check forecast ID",IF(COUNTIF($A$5:$A$124,$A9)&gt;1,"Check duplicate ID",IF($B9="","Check customer",IF($D9="","Check customer type",IF($E9="","Check service",IF($F9="","Check date",IF(OR($F9&lt;Assumptions!$B$5,$F9&gt;Assumptions!$B$6),"Check date outside period",IF($G9="","Check quantity",IF($M9="","Check probability",IF($S9="","Check status",IF(AND($S9="Completed",$F9&gt;TODAY()),"Check completed future date",IF(AND($J9="",$I9=""),"Check rate",IF($O9="","Check direct cost",IF(AND($O9&lt;&gt;"",$L9&lt;&gt;"",$O9&gt;$L9),"Check cost above revenue","Ready for review")))))))))))))))</f>
        <v/>
      </c>
      <c r="V9">
        <f>Assumptions!$A$18</f>
        <v/>
      </c>
    </row>
    <row r="10">
      <c r="A10" s="16" t="inlineStr">
        <is>
          <t>LF-26006</t>
        </is>
      </c>
      <c r="B10" s="16" t="inlineStr">
        <is>
          <t>Fictional Cedar Moon Township</t>
        </is>
      </c>
      <c r="C10" s="16" t="inlineStr">
        <is>
          <t>Fictional Cedar Moon Civic Grounds</t>
        </is>
      </c>
      <c r="D10" s="16" t="inlineStr">
        <is>
          <t>Municipal</t>
        </is>
      </c>
      <c r="E10" s="16" t="inlineStr">
        <is>
          <t>Irrigation Check</t>
        </is>
      </c>
      <c r="F10" s="17" t="n">
        <v>46429</v>
      </c>
      <c r="G10" s="18" t="n">
        <v>6</v>
      </c>
      <c r="H10" s="23">
        <f>IF($E10="","",IFERROR(VLOOKUP($E10,Assumptions!$A$11:$C$18,2,FALSE),""))</f>
        <v/>
      </c>
      <c r="I10" s="24">
        <f>IF($E10="","",IFERROR(VLOOKUP($E10,Assumptions!$A$11:$C$18,3,FALSE),""))</f>
        <v/>
      </c>
      <c r="J10" s="21" t="n"/>
      <c r="K10" s="24">
        <f>IF($E10="","",IF($J10&lt;&gt;"",$J10,$I10))</f>
        <v/>
      </c>
      <c r="L10" s="24">
        <f>IF(OR($G10="",$K10=""),"",$G10*$K10)</f>
        <v/>
      </c>
      <c r="M10" s="22" t="n"/>
      <c r="N10" s="24">
        <f>IF(OR($L10="",$M10="",$S10=""),"",IF($S10="Canceled",0,$L10*$M10))</f>
        <v/>
      </c>
      <c r="O10" s="21" t="n"/>
      <c r="P10" s="24">
        <f>IF(OR($L10="",$M10="",$O10="",$S10=""),"",IF($S10="Canceled",0,($L10-$O10)*$M10))</f>
        <v/>
      </c>
      <c r="Q10" s="16" t="n"/>
      <c r="R10" s="16" t="n"/>
      <c r="S10" s="16" t="n">
        <v>1</v>
      </c>
      <c r="T10" s="23">
        <f>IF(COUNTA($A10:$G10,$J10,$M10,$O10,$Q10:$S10)=0,"",IF($A10="","Check forecast ID",IF(COUNTIF($A$5:$A$124,$A10)&gt;1,"Check duplicate ID",IF($B10="","Check customer",IF($D10="","Check customer type",IF($E10="","Check service",IF($F10="","Check date",IF(OR($F10&lt;Assumptions!$B$5,$F10&gt;Assumptions!$B$6),"Check date outside period",IF($G10="","Check quantity",IF($M10="","Check probability",IF($S10="","Check status",IF(AND($S10="Completed",$F10&gt;TODAY()),"Check completed future date",IF(AND($J10="",$I10=""),"Check rate",IF($O10="","Check direct cost",IF(AND($O10&lt;&gt;"",$L10&lt;&gt;"",$O10&gt;$L10),"Check cost above revenue","Ready for review")))))))))))))))</f>
        <v/>
      </c>
    </row>
    <row r="11">
      <c r="A11" s="16" t="inlineStr">
        <is>
          <t>LF-26007</t>
        </is>
      </c>
      <c r="B11" s="16" t="inlineStr">
        <is>
          <t>Fictional Painted Creek HOA</t>
        </is>
      </c>
      <c r="C11" s="16" t="inlineStr">
        <is>
          <t>Fictional Painted Creek Common Area</t>
        </is>
      </c>
      <c r="D11" s="16" t="inlineStr">
        <is>
          <t>HOA</t>
        </is>
      </c>
      <c r="E11" s="16" t="inlineStr">
        <is>
          <t>Tree Bed Maintenance</t>
        </is>
      </c>
      <c r="F11" s="17" t="n">
        <v>46468</v>
      </c>
      <c r="G11" s="18" t="n">
        <v>24</v>
      </c>
      <c r="H11" s="19">
        <f>IF($E11="","",IFERROR(VLOOKUP($E11,Assumptions!$A$11:$C$18,2,FALSE),""))</f>
        <v/>
      </c>
      <c r="I11" s="20">
        <f>IF($E11="","",IFERROR(VLOOKUP($E11,Assumptions!$A$11:$C$18,3,FALSE),""))</f>
        <v/>
      </c>
      <c r="J11" s="21" t="n"/>
      <c r="K11" s="20">
        <f>IF($E11="","",IF($J11&lt;&gt;"",$J11,$I11))</f>
        <v/>
      </c>
      <c r="L11" s="20">
        <f>IF(OR($G11="",$K11=""),"",$G11*$K11)</f>
        <v/>
      </c>
      <c r="M11" s="22" t="n"/>
      <c r="N11" s="20">
        <f>IF(OR($L11="",$M11="",$S11=""),"",IF($S11="Canceled",0,$L11*$M11))</f>
        <v/>
      </c>
      <c r="O11" s="21" t="n"/>
      <c r="P11" s="20">
        <f>IF(OR($L11="",$M11="",$O11="",$S11=""),"",IF($S11="Canceled",0,($L11-$O11)*$M11))</f>
        <v/>
      </c>
      <c r="Q11" s="16" t="n"/>
      <c r="R11" s="16" t="n"/>
      <c r="S11" s="16" t="n">
        <v>0.85</v>
      </c>
      <c r="T11" s="19">
        <f>IF(COUNTA($A11:$G11,$J11,$M11,$O11,$Q11:$S11)=0,"",IF($A11="","Check forecast ID",IF(COUNTIF($A$5:$A$124,$A11)&gt;1,"Check duplicate ID",IF($B11="","Check customer",IF($D11="","Check customer type",IF($E11="","Check service",IF($F11="","Check date",IF(OR($F11&lt;Assumptions!$B$5,$F11&gt;Assumptions!$B$6),"Check date outside period",IF($G11="","Check quantity",IF($M11="","Check probability",IF($S11="","Check status",IF(AND($S11="Completed",$F11&gt;TODAY()),"Check completed future date",IF(AND($J11="",$I11=""),"Check rate",IF($O11="","Check direct cost",IF(AND($O11&lt;&gt;"",$L11&lt;&gt;"",$O11&gt;$L11),"Check cost above revenue","Ready for review")))))))))))))))</f>
        <v/>
      </c>
    </row>
    <row r="12">
      <c r="A12" s="16" t="inlineStr">
        <is>
          <t>LF-26008</t>
        </is>
      </c>
      <c r="B12" s="16" t="inlineStr">
        <is>
          <t>Fictional Amber Lark Household</t>
        </is>
      </c>
      <c r="C12" s="16" t="inlineStr">
        <is>
          <t>Fictional Amber Lark Property</t>
        </is>
      </c>
      <c r="D12" s="16" t="inlineStr">
        <is>
          <t>Residential</t>
        </is>
      </c>
      <c r="E12" s="16" t="inlineStr">
        <is>
          <t>Bed Edging</t>
        </is>
      </c>
      <c r="F12" s="17" t="n">
        <v>46491</v>
      </c>
      <c r="G12" s="18" t="n">
        <v>650</v>
      </c>
      <c r="H12" s="23">
        <f>IF($E12="","",IFERROR(VLOOKUP($E12,Assumptions!$A$11:$C$18,2,FALSE),""))</f>
        <v/>
      </c>
      <c r="I12" s="24">
        <f>IF($E12="","",IFERROR(VLOOKUP($E12,Assumptions!$A$11:$C$18,3,FALSE),""))</f>
        <v/>
      </c>
      <c r="J12" s="21" t="n"/>
      <c r="K12" s="24">
        <f>IF($E12="","",IF($J12&lt;&gt;"",$J12,$I12))</f>
        <v/>
      </c>
      <c r="L12" s="24">
        <f>IF(OR($G12="",$K12=""),"",$G12*$K12)</f>
        <v/>
      </c>
      <c r="M12" s="22" t="n"/>
      <c r="N12" s="24">
        <f>IF(OR($L12="",$M12="",$S12=""),"",IF($S12="Canceled",0,$L12*$M12))</f>
        <v/>
      </c>
      <c r="O12" s="21" t="n"/>
      <c r="P12" s="24">
        <f>IF(OR($L12="",$M12="",$O12="",$S12=""),"",IF($S12="Canceled",0,($L12-$O12)*$M12))</f>
        <v/>
      </c>
      <c r="Q12" s="16" t="n"/>
      <c r="R12" s="16" t="n"/>
      <c r="S12" s="16" t="n">
        <v>0</v>
      </c>
      <c r="T12" s="23">
        <f>IF(COUNTA($A12:$G12,$J12,$M12,$O12,$Q12:$S12)=0,"",IF($A12="","Check forecast ID",IF(COUNTIF($A$5:$A$124,$A12)&gt;1,"Check duplicate ID",IF($B12="","Check customer",IF($D12="","Check customer type",IF($E12="","Check service",IF($F12="","Check date",IF(OR($F12&lt;Assumptions!$B$5,$F12&gt;Assumptions!$B$6),"Check date outside period",IF($G12="","Check quantity",IF($M12="","Check probability",IF($S12="","Check status",IF(AND($S12="Completed",$F12&gt;TODAY()),"Check completed future date",IF(AND($J12="",$I12=""),"Check rate",IF($O12="","Check direct cost",IF(AND($O12&lt;&gt;"",$L12&lt;&gt;"",$O12&gt;$L12),"Check cost above revenue","Ready for review")))))))))))))))</f>
        <v/>
      </c>
    </row>
    <row r="13">
      <c r="A13" s="16" t="inlineStr">
        <is>
          <t>LF-26009</t>
        </is>
      </c>
      <c r="B13" s="16" t="inlineStr">
        <is>
          <t>Fictional Quartz Finch Studios LLC</t>
        </is>
      </c>
      <c r="C13" s="16" t="inlineStr">
        <is>
          <t>Fictional Quartz Finch Grounds</t>
        </is>
      </c>
      <c r="D13" s="16" t="inlineStr">
        <is>
          <t>Commercial</t>
        </is>
      </c>
      <c r="E13" s="16" t="inlineStr">
        <is>
          <t>Weekly Mowing</t>
        </is>
      </c>
      <c r="F13" s="17" t="n">
        <v>46525</v>
      </c>
      <c r="G13" s="18" t="n">
        <v>8</v>
      </c>
      <c r="H13" s="19">
        <f>IF($E13="","",IFERROR(VLOOKUP($E13,Assumptions!$A$11:$C$18,2,FALSE),""))</f>
        <v/>
      </c>
      <c r="I13" s="20">
        <f>IF($E13="","",IFERROR(VLOOKUP($E13,Assumptions!$A$11:$C$18,3,FALSE),""))</f>
        <v/>
      </c>
      <c r="J13" s="21" t="n"/>
      <c r="K13" s="20">
        <f>IF($E13="","",IF($J13&lt;&gt;"",$J13,$I13))</f>
        <v/>
      </c>
      <c r="L13" s="20">
        <f>IF(OR($G13="",$K13=""),"",$G13*$K13)</f>
        <v/>
      </c>
      <c r="M13" s="22" t="n"/>
      <c r="N13" s="20">
        <f>IF(OR($L13="",$M13="",$S13=""),"",IF($S13="Canceled",0,$L13*$M13))</f>
        <v/>
      </c>
      <c r="O13" s="21" t="n"/>
      <c r="P13" s="20">
        <f>IF(OR($L13="",$M13="",$O13="",$S13=""),"",IF($S13="Canceled",0,($L13-$O13)*$M13))</f>
        <v/>
      </c>
      <c r="Q13" s="16" t="n"/>
      <c r="R13" s="16" t="n"/>
      <c r="S13" s="16" t="n">
        <v>0.95</v>
      </c>
      <c r="T13" s="19">
        <f>IF(COUNTA($A13:$G13,$J13,$M13,$O13,$Q13:$S13)=0,"",IF($A13="","Check forecast ID",IF(COUNTIF($A$5:$A$124,$A13)&gt;1,"Check duplicate ID",IF($B13="","Check customer",IF($D13="","Check customer type",IF($E13="","Check service",IF($F13="","Check date",IF(OR($F13&lt;Assumptions!$B$5,$F13&gt;Assumptions!$B$6),"Check date outside period",IF($G13="","Check quantity",IF($M13="","Check probability",IF($S13="","Check status",IF(AND($S13="Completed",$F13&gt;TODAY()),"Check completed future date",IF(AND($J13="",$I13=""),"Check rate",IF($O13="","Check direct cost",IF(AND($O13&lt;&gt;"",$L13&lt;&gt;"",$O13&gt;$L13),"Check cost above revenue","Ready for review")))))))))))))))</f>
        <v/>
      </c>
    </row>
    <row r="14">
      <c r="A14" s="16" t="inlineStr">
        <is>
          <t>LF-26010</t>
        </is>
      </c>
      <c r="B14" s="16" t="inlineStr">
        <is>
          <t>Fictional Moss Compass HOA</t>
        </is>
      </c>
      <c r="C14" s="16" t="inlineStr">
        <is>
          <t>Fictional Moss Compass Common Area</t>
        </is>
      </c>
      <c r="D14" s="16" t="inlineStr">
        <is>
          <t>HOA</t>
        </is>
      </c>
      <c r="E14" s="16" t="inlineStr">
        <is>
          <t>Mulch Installation</t>
        </is>
      </c>
      <c r="F14" s="17" t="n">
        <v>46547</v>
      </c>
      <c r="G14" s="18" t="n">
        <v>40</v>
      </c>
      <c r="H14" s="23">
        <f>IF($E14="","",IFERROR(VLOOKUP($E14,Assumptions!$A$11:$C$18,2,FALSE),""))</f>
        <v/>
      </c>
      <c r="I14" s="24">
        <f>IF($E14="","",IFERROR(VLOOKUP($E14,Assumptions!$A$11:$C$18,3,FALSE),""))</f>
        <v/>
      </c>
      <c r="J14" s="21" t="n"/>
      <c r="K14" s="24">
        <f>IF($E14="","",IF($J14&lt;&gt;"",$J14,$I14))</f>
        <v/>
      </c>
      <c r="L14" s="24">
        <f>IF(OR($G14="",$K14=""),"",$G14*$K14)</f>
        <v/>
      </c>
      <c r="M14" s="22" t="n"/>
      <c r="N14" s="24">
        <f>IF(OR($L14="",$M14="",$S14=""),"",IF($S14="Canceled",0,$L14*$M14))</f>
        <v/>
      </c>
      <c r="O14" s="21" t="n"/>
      <c r="P14" s="24">
        <f>IF(OR($L14="",$M14="",$O14="",$S14=""),"",IF($S14="Canceled",0,($L14-$O14)*$M14))</f>
        <v/>
      </c>
      <c r="Q14" s="16" t="n"/>
      <c r="R14" s="16" t="n"/>
      <c r="S14" s="16" t="n">
        <v>0.8</v>
      </c>
      <c r="T14" s="23">
        <f>IF(COUNTA($A14:$G14,$J14,$M14,$O14,$Q14:$S14)=0,"",IF($A14="","Check forecast ID",IF(COUNTIF($A$5:$A$124,$A14)&gt;1,"Check duplicate ID",IF($B14="","Check customer",IF($D14="","Check customer type",IF($E14="","Check service",IF($F14="","Check date",IF(OR($F14&lt;Assumptions!$B$5,$F14&gt;Assumptions!$B$6),"Check date outside period",IF($G14="","Check quantity",IF($M14="","Check probability",IF($S14="","Check status",IF(AND($S14="Completed",$F14&gt;TODAY()),"Check completed future date",IF(AND($J14="",$I14=""),"Check rate",IF($O14="","Check direct cost",IF(AND($O14&lt;&gt;"",$L14&lt;&gt;"",$O14&gt;$L14),"Check cost above revenue","Ready for review")))))))))))))))</f>
        <v/>
      </c>
    </row>
    <row r="15">
      <c r="A15" s="16" t="n"/>
      <c r="B15" s="16" t="n"/>
      <c r="C15" s="16" t="n"/>
      <c r="D15" s="16" t="n"/>
      <c r="E15" s="16" t="n"/>
      <c r="F15" s="17" t="n"/>
      <c r="G15" s="18" t="n"/>
      <c r="H15" s="19">
        <f>IF($E15="","",IFERROR(VLOOKUP($E15,Assumptions!$A$11:$C$18,2,FALSE),""))</f>
        <v/>
      </c>
      <c r="I15" s="20">
        <f>IF($E15="","",IFERROR(VLOOKUP($E15,Assumptions!$A$11:$C$18,3,FALSE),""))</f>
        <v/>
      </c>
      <c r="J15" s="21" t="n"/>
      <c r="K15" s="20">
        <f>IF($E15="","",IF($J15&lt;&gt;"",$J15,$I15))</f>
        <v/>
      </c>
      <c r="L15" s="20">
        <f>IF(OR($G15="",$K15=""),"",$G15*$K15)</f>
        <v/>
      </c>
      <c r="M15" s="22" t="n"/>
      <c r="N15" s="20">
        <f>IF(OR($L15="",$M15="",$S15=""),"",IF($S15="Canceled",0,$L15*$M15))</f>
        <v/>
      </c>
      <c r="O15" s="21" t="n"/>
      <c r="P15" s="20">
        <f>IF(OR($L15="",$M15="",$O15="",$S15=""),"",IF($S15="Canceled",0,($L15-$O15)*$M15))</f>
        <v/>
      </c>
      <c r="Q15" s="16" t="n"/>
      <c r="R15" s="16" t="n"/>
      <c r="S15" s="16" t="n"/>
      <c r="T15" s="19">
        <f>IF(COUNTA($A15:$G15,$J15,$M15,$O15,$Q15:$S15)=0,"",IF($A15="","Check forecast ID",IF(COUNTIF($A$5:$A$124,$A15)&gt;1,"Check duplicate ID",IF($B15="","Check customer",IF($D15="","Check customer type",IF($E15="","Check service",IF($F15="","Check date",IF(OR($F15&lt;Assumptions!$B$5,$F15&gt;Assumptions!$B$6),"Check date outside period",IF($G15="","Check quantity",IF($M15="","Check probability",IF($S15="","Check status",IF(AND($S15="Completed",$F15&gt;TODAY()),"Check completed future date",IF(AND($J15="",$I15=""),"Check rate",IF($O15="","Check direct cost",IF(AND($O15&lt;&gt;"",$L15&lt;&gt;"",$O15&gt;$L15),"Check cost above revenue","Ready for review")))))))))))))))</f>
        <v/>
      </c>
    </row>
    <row r="16">
      <c r="A16" s="16" t="n"/>
      <c r="B16" s="16" t="n"/>
      <c r="C16" s="16" t="n"/>
      <c r="D16" s="16" t="n"/>
      <c r="E16" s="16" t="n"/>
      <c r="F16" s="17" t="n"/>
      <c r="G16" s="18" t="n"/>
      <c r="H16" s="23">
        <f>IF($E16="","",IFERROR(VLOOKUP($E16,Assumptions!$A$11:$C$18,2,FALSE),""))</f>
        <v/>
      </c>
      <c r="I16" s="24">
        <f>IF($E16="","",IFERROR(VLOOKUP($E16,Assumptions!$A$11:$C$18,3,FALSE),""))</f>
        <v/>
      </c>
      <c r="J16" s="21" t="n"/>
      <c r="K16" s="24">
        <f>IF($E16="","",IF($J16&lt;&gt;"",$J16,$I16))</f>
        <v/>
      </c>
      <c r="L16" s="24">
        <f>IF(OR($G16="",$K16=""),"",$G16*$K16)</f>
        <v/>
      </c>
      <c r="M16" s="22" t="n"/>
      <c r="N16" s="24">
        <f>IF(OR($L16="",$M16="",$S16=""),"",IF($S16="Canceled",0,$L16*$M16))</f>
        <v/>
      </c>
      <c r="O16" s="21" t="n"/>
      <c r="P16" s="24">
        <f>IF(OR($L16="",$M16="",$O16="",$S16=""),"",IF($S16="Canceled",0,($L16-$O16)*$M16))</f>
        <v/>
      </c>
      <c r="Q16" s="16" t="n"/>
      <c r="R16" s="16" t="n"/>
      <c r="S16" s="16" t="n"/>
      <c r="T16" s="23">
        <f>IF(COUNTA($A16:$G16,$J16,$M16,$O16,$Q16:$S16)=0,"",IF($A16="","Check forecast ID",IF(COUNTIF($A$5:$A$124,$A16)&gt;1,"Check duplicate ID",IF($B16="","Check customer",IF($D16="","Check customer type",IF($E16="","Check service",IF($F16="","Check date",IF(OR($F16&lt;Assumptions!$B$5,$F16&gt;Assumptions!$B$6),"Check date outside period",IF($G16="","Check quantity",IF($M16="","Check probability",IF($S16="","Check status",IF(AND($S16="Completed",$F16&gt;TODAY()),"Check completed future date",IF(AND($J16="",$I16=""),"Check rate",IF($O16="","Check direct cost",IF(AND($O16&lt;&gt;"",$L16&lt;&gt;"",$O16&gt;$L16),"Check cost above revenue","Ready for review")))))))))))))))</f>
        <v/>
      </c>
    </row>
    <row r="17">
      <c r="A17" s="16" t="n"/>
      <c r="B17" s="16" t="n"/>
      <c r="C17" s="16" t="n"/>
      <c r="D17" s="16" t="n"/>
      <c r="E17" s="16" t="n"/>
      <c r="F17" s="17" t="n"/>
      <c r="G17" s="18" t="n"/>
      <c r="H17" s="19">
        <f>IF($E17="","",IFERROR(VLOOKUP($E17,Assumptions!$A$11:$C$18,2,FALSE),""))</f>
        <v/>
      </c>
      <c r="I17" s="20">
        <f>IF($E17="","",IFERROR(VLOOKUP($E17,Assumptions!$A$11:$C$18,3,FALSE),""))</f>
        <v/>
      </c>
      <c r="J17" s="21" t="n"/>
      <c r="K17" s="20">
        <f>IF($E17="","",IF($J17&lt;&gt;"",$J17,$I17))</f>
        <v/>
      </c>
      <c r="L17" s="20">
        <f>IF(OR($G17="",$K17=""),"",$G17*$K17)</f>
        <v/>
      </c>
      <c r="M17" s="22" t="n"/>
      <c r="N17" s="20">
        <f>IF(OR($L17="",$M17="",$S17=""),"",IF($S17="Canceled",0,$L17*$M17))</f>
        <v/>
      </c>
      <c r="O17" s="21" t="n"/>
      <c r="P17" s="20">
        <f>IF(OR($L17="",$M17="",$O17="",$S17=""),"",IF($S17="Canceled",0,($L17-$O17)*$M17))</f>
        <v/>
      </c>
      <c r="Q17" s="16" t="n"/>
      <c r="R17" s="16" t="n"/>
      <c r="S17" s="16" t="n"/>
      <c r="T17" s="19">
        <f>IF(COUNTA($A17:$G17,$J17,$M17,$O17,$Q17:$S17)=0,"",IF($A17="","Check forecast ID",IF(COUNTIF($A$5:$A$124,$A17)&gt;1,"Check duplicate ID",IF($B17="","Check customer",IF($D17="","Check customer type",IF($E17="","Check service",IF($F17="","Check date",IF(OR($F17&lt;Assumptions!$B$5,$F17&gt;Assumptions!$B$6),"Check date outside period",IF($G17="","Check quantity",IF($M17="","Check probability",IF($S17="","Check status",IF(AND($S17="Completed",$F17&gt;TODAY()),"Check completed future date",IF(AND($J17="",$I17=""),"Check rate",IF($O17="","Check direct cost",IF(AND($O17&lt;&gt;"",$L17&lt;&gt;"",$O17&gt;$L17),"Check cost above revenue","Ready for review")))))))))))))))</f>
        <v/>
      </c>
    </row>
    <row r="18">
      <c r="A18" s="16" t="n"/>
      <c r="B18" s="16" t="n"/>
      <c r="C18" s="16" t="n"/>
      <c r="D18" s="16" t="n"/>
      <c r="E18" s="16" t="n"/>
      <c r="F18" s="17" t="n"/>
      <c r="G18" s="18" t="n"/>
      <c r="H18" s="23">
        <f>IF($E18="","",IFERROR(VLOOKUP($E18,Assumptions!$A$11:$C$18,2,FALSE),""))</f>
        <v/>
      </c>
      <c r="I18" s="24">
        <f>IF($E18="","",IFERROR(VLOOKUP($E18,Assumptions!$A$11:$C$18,3,FALSE),""))</f>
        <v/>
      </c>
      <c r="J18" s="21" t="n"/>
      <c r="K18" s="24">
        <f>IF($E18="","",IF($J18&lt;&gt;"",$J18,$I18))</f>
        <v/>
      </c>
      <c r="L18" s="24">
        <f>IF(OR($G18="",$K18=""),"",$G18*$K18)</f>
        <v/>
      </c>
      <c r="M18" s="22" t="n"/>
      <c r="N18" s="24">
        <f>IF(OR($L18="",$M18="",$S18=""),"",IF($S18="Canceled",0,$L18*$M18))</f>
        <v/>
      </c>
      <c r="O18" s="21" t="n"/>
      <c r="P18" s="24">
        <f>IF(OR($L18="",$M18="",$O18="",$S18=""),"",IF($S18="Canceled",0,($L18-$O18)*$M18))</f>
        <v/>
      </c>
      <c r="Q18" s="16" t="n"/>
      <c r="R18" s="16" t="n"/>
      <c r="S18" s="16" t="n"/>
      <c r="T18" s="23">
        <f>IF(COUNTA($A18:$G18,$J18,$M18,$O18,$Q18:$S18)=0,"",IF($A18="","Check forecast ID",IF(COUNTIF($A$5:$A$124,$A18)&gt;1,"Check duplicate ID",IF($B18="","Check customer",IF($D18="","Check customer type",IF($E18="","Check service",IF($F18="","Check date",IF(OR($F18&lt;Assumptions!$B$5,$F18&gt;Assumptions!$B$6),"Check date outside period",IF($G18="","Check quantity",IF($M18="","Check probability",IF($S18="","Check status",IF(AND($S18="Completed",$F18&gt;TODAY()),"Check completed future date",IF(AND($J18="",$I18=""),"Check rate",IF($O18="","Check direct cost",IF(AND($O18&lt;&gt;"",$L18&lt;&gt;"",$O18&gt;$L18),"Check cost above revenue","Ready for review")))))))))))))))</f>
        <v/>
      </c>
    </row>
    <row r="19">
      <c r="A19" s="16" t="n"/>
      <c r="B19" s="16" t="n"/>
      <c r="C19" s="16" t="n"/>
      <c r="D19" s="16" t="n"/>
      <c r="E19" s="16" t="n"/>
      <c r="F19" s="17" t="n"/>
      <c r="G19" s="18" t="n"/>
      <c r="H19" s="19">
        <f>IF($E19="","",IFERROR(VLOOKUP($E19,Assumptions!$A$11:$C$18,2,FALSE),""))</f>
        <v/>
      </c>
      <c r="I19" s="20">
        <f>IF($E19="","",IFERROR(VLOOKUP($E19,Assumptions!$A$11:$C$18,3,FALSE),""))</f>
        <v/>
      </c>
      <c r="J19" s="21" t="n"/>
      <c r="K19" s="20">
        <f>IF($E19="","",IF($J19&lt;&gt;"",$J19,$I19))</f>
        <v/>
      </c>
      <c r="L19" s="20">
        <f>IF(OR($G19="",$K19=""),"",$G19*$K19)</f>
        <v/>
      </c>
      <c r="M19" s="22" t="n"/>
      <c r="N19" s="20">
        <f>IF(OR($L19="",$M19="",$S19=""),"",IF($S19="Canceled",0,$L19*$M19))</f>
        <v/>
      </c>
      <c r="O19" s="21" t="n"/>
      <c r="P19" s="20">
        <f>IF(OR($L19="",$M19="",$O19="",$S19=""),"",IF($S19="Canceled",0,($L19-$O19)*$M19))</f>
        <v/>
      </c>
      <c r="Q19" s="16" t="n"/>
      <c r="R19" s="16" t="n"/>
      <c r="S19" s="16" t="n"/>
      <c r="T19" s="19">
        <f>IF(COUNTA($A19:$G19,$J19,$M19,$O19,$Q19:$S19)=0,"",IF($A19="","Check forecast ID",IF(COUNTIF($A$5:$A$124,$A19)&gt;1,"Check duplicate ID",IF($B19="","Check customer",IF($D19="","Check customer type",IF($E19="","Check service",IF($F19="","Check date",IF(OR($F19&lt;Assumptions!$B$5,$F19&gt;Assumptions!$B$6),"Check date outside period",IF($G19="","Check quantity",IF($M19="","Check probability",IF($S19="","Check status",IF(AND($S19="Completed",$F19&gt;TODAY()),"Check completed future date",IF(AND($J19="",$I19=""),"Check rate",IF($O19="","Check direct cost",IF(AND($O19&lt;&gt;"",$L19&lt;&gt;"",$O19&gt;$L19),"Check cost above revenue","Ready for review")))))))))))))))</f>
        <v/>
      </c>
    </row>
    <row r="20">
      <c r="A20" s="16" t="n"/>
      <c r="B20" s="16" t="n"/>
      <c r="C20" s="16" t="n"/>
      <c r="D20" s="16" t="n"/>
      <c r="E20" s="16" t="n"/>
      <c r="F20" s="17" t="n"/>
      <c r="G20" s="18" t="n"/>
      <c r="H20" s="23">
        <f>IF($E20="","",IFERROR(VLOOKUP($E20,Assumptions!$A$11:$C$18,2,FALSE),""))</f>
        <v/>
      </c>
      <c r="I20" s="24">
        <f>IF($E20="","",IFERROR(VLOOKUP($E20,Assumptions!$A$11:$C$18,3,FALSE),""))</f>
        <v/>
      </c>
      <c r="J20" s="21" t="n"/>
      <c r="K20" s="24">
        <f>IF($E20="","",IF($J20&lt;&gt;"",$J20,$I20))</f>
        <v/>
      </c>
      <c r="L20" s="24">
        <f>IF(OR($G20="",$K20=""),"",$G20*$K20)</f>
        <v/>
      </c>
      <c r="M20" s="22" t="n"/>
      <c r="N20" s="24">
        <f>IF(OR($L20="",$M20="",$S20=""),"",IF($S20="Canceled",0,$L20*$M20))</f>
        <v/>
      </c>
      <c r="O20" s="21" t="n"/>
      <c r="P20" s="24">
        <f>IF(OR($L20="",$M20="",$O20="",$S20=""),"",IF($S20="Canceled",0,($L20-$O20)*$M20))</f>
        <v/>
      </c>
      <c r="Q20" s="16" t="n"/>
      <c r="R20" s="16" t="n"/>
      <c r="S20" s="16" t="n"/>
      <c r="T20" s="23">
        <f>IF(COUNTA($A20:$G20,$J20,$M20,$O20,$Q20:$S20)=0,"",IF($A20="","Check forecast ID",IF(COUNTIF($A$5:$A$124,$A20)&gt;1,"Check duplicate ID",IF($B20="","Check customer",IF($D20="","Check customer type",IF($E20="","Check service",IF($F20="","Check date",IF(OR($F20&lt;Assumptions!$B$5,$F20&gt;Assumptions!$B$6),"Check date outside period",IF($G20="","Check quantity",IF($M20="","Check probability",IF($S20="","Check status",IF(AND($S20="Completed",$F20&gt;TODAY()),"Check completed future date",IF(AND($J20="",$I20=""),"Check rate",IF($O20="","Check direct cost",IF(AND($O20&lt;&gt;"",$L20&lt;&gt;"",$O20&gt;$L20),"Check cost above revenue","Ready for review")))))))))))))))</f>
        <v/>
      </c>
    </row>
    <row r="21">
      <c r="A21" s="16" t="n"/>
      <c r="B21" s="16" t="n"/>
      <c r="C21" s="16" t="n"/>
      <c r="D21" s="16" t="n"/>
      <c r="E21" s="16" t="n"/>
      <c r="F21" s="17" t="n"/>
      <c r="G21" s="18" t="n"/>
      <c r="H21" s="19">
        <f>IF($E21="","",IFERROR(VLOOKUP($E21,Assumptions!$A$11:$C$18,2,FALSE),""))</f>
        <v/>
      </c>
      <c r="I21" s="20">
        <f>IF($E21="","",IFERROR(VLOOKUP($E21,Assumptions!$A$11:$C$18,3,FALSE),""))</f>
        <v/>
      </c>
      <c r="J21" s="21" t="n"/>
      <c r="K21" s="20">
        <f>IF($E21="","",IF($J21&lt;&gt;"",$J21,$I21))</f>
        <v/>
      </c>
      <c r="L21" s="20">
        <f>IF(OR($G21="",$K21=""),"",$G21*$K21)</f>
        <v/>
      </c>
      <c r="M21" s="22" t="n"/>
      <c r="N21" s="20">
        <f>IF(OR($L21="",$M21="",$S21=""),"",IF($S21="Canceled",0,$L21*$M21))</f>
        <v/>
      </c>
      <c r="O21" s="21" t="n"/>
      <c r="P21" s="20">
        <f>IF(OR($L21="",$M21="",$O21="",$S21=""),"",IF($S21="Canceled",0,($L21-$O21)*$M21))</f>
        <v/>
      </c>
      <c r="Q21" s="16" t="n"/>
      <c r="R21" s="16" t="n"/>
      <c r="S21" s="16" t="n"/>
      <c r="T21" s="19">
        <f>IF(COUNTA($A21:$G21,$J21,$M21,$O21,$Q21:$S21)=0,"",IF($A21="","Check forecast ID",IF(COUNTIF($A$5:$A$124,$A21)&gt;1,"Check duplicate ID",IF($B21="","Check customer",IF($D21="","Check customer type",IF($E21="","Check service",IF($F21="","Check date",IF(OR($F21&lt;Assumptions!$B$5,$F21&gt;Assumptions!$B$6),"Check date outside period",IF($G21="","Check quantity",IF($M21="","Check probability",IF($S21="","Check status",IF(AND($S21="Completed",$F21&gt;TODAY()),"Check completed future date",IF(AND($J21="",$I21=""),"Check rate",IF($O21="","Check direct cost",IF(AND($O21&lt;&gt;"",$L21&lt;&gt;"",$O21&gt;$L21),"Check cost above revenue","Ready for review")))))))))))))))</f>
        <v/>
      </c>
    </row>
    <row r="22">
      <c r="A22" s="16" t="n"/>
      <c r="B22" s="16" t="n"/>
      <c r="C22" s="16" t="n"/>
      <c r="D22" s="16" t="n"/>
      <c r="E22" s="16" t="n"/>
      <c r="F22" s="17" t="n"/>
      <c r="G22" s="18" t="n"/>
      <c r="H22" s="23">
        <f>IF($E22="","",IFERROR(VLOOKUP($E22,Assumptions!$A$11:$C$18,2,FALSE),""))</f>
        <v/>
      </c>
      <c r="I22" s="24">
        <f>IF($E22="","",IFERROR(VLOOKUP($E22,Assumptions!$A$11:$C$18,3,FALSE),""))</f>
        <v/>
      </c>
      <c r="J22" s="21" t="n"/>
      <c r="K22" s="24">
        <f>IF($E22="","",IF($J22&lt;&gt;"",$J22,$I22))</f>
        <v/>
      </c>
      <c r="L22" s="24">
        <f>IF(OR($G22="",$K22=""),"",$G22*$K22)</f>
        <v/>
      </c>
      <c r="M22" s="22" t="n"/>
      <c r="N22" s="24">
        <f>IF(OR($L22="",$M22="",$S22=""),"",IF($S22="Canceled",0,$L22*$M22))</f>
        <v/>
      </c>
      <c r="O22" s="21" t="n"/>
      <c r="P22" s="24">
        <f>IF(OR($L22="",$M22="",$O22="",$S22=""),"",IF($S22="Canceled",0,($L22-$O22)*$M22))</f>
        <v/>
      </c>
      <c r="Q22" s="16" t="n"/>
      <c r="R22" s="16" t="n"/>
      <c r="S22" s="16" t="n"/>
      <c r="T22" s="23">
        <f>IF(COUNTA($A22:$G22,$J22,$M22,$O22,$Q22:$S22)=0,"",IF($A22="","Check forecast ID",IF(COUNTIF($A$5:$A$124,$A22)&gt;1,"Check duplicate ID",IF($B22="","Check customer",IF($D22="","Check customer type",IF($E22="","Check service",IF($F22="","Check date",IF(OR($F22&lt;Assumptions!$B$5,$F22&gt;Assumptions!$B$6),"Check date outside period",IF($G22="","Check quantity",IF($M22="","Check probability",IF($S22="","Check status",IF(AND($S22="Completed",$F22&gt;TODAY()),"Check completed future date",IF(AND($J22="",$I22=""),"Check rate",IF($O22="","Check direct cost",IF(AND($O22&lt;&gt;"",$L22&lt;&gt;"",$O22&gt;$L22),"Check cost above revenue","Ready for review")))))))))))))))</f>
        <v/>
      </c>
    </row>
    <row r="23">
      <c r="A23" s="16" t="n"/>
      <c r="B23" s="16" t="n"/>
      <c r="C23" s="16" t="n"/>
      <c r="D23" s="16" t="n"/>
      <c r="E23" s="16" t="n"/>
      <c r="F23" s="17" t="n"/>
      <c r="G23" s="18" t="n"/>
      <c r="H23" s="19">
        <f>IF($E23="","",IFERROR(VLOOKUP($E23,Assumptions!$A$11:$C$18,2,FALSE),""))</f>
        <v/>
      </c>
      <c r="I23" s="20">
        <f>IF($E23="","",IFERROR(VLOOKUP($E23,Assumptions!$A$11:$C$18,3,FALSE),""))</f>
        <v/>
      </c>
      <c r="J23" s="21" t="n"/>
      <c r="K23" s="20">
        <f>IF($E23="","",IF($J23&lt;&gt;"",$J23,$I23))</f>
        <v/>
      </c>
      <c r="L23" s="20">
        <f>IF(OR($G23="",$K23=""),"",$G23*$K23)</f>
        <v/>
      </c>
      <c r="M23" s="22" t="n"/>
      <c r="N23" s="20">
        <f>IF(OR($L23="",$M23="",$S23=""),"",IF($S23="Canceled",0,$L23*$M23))</f>
        <v/>
      </c>
      <c r="O23" s="21" t="n"/>
      <c r="P23" s="20">
        <f>IF(OR($L23="",$M23="",$O23="",$S23=""),"",IF($S23="Canceled",0,($L23-$O23)*$M23))</f>
        <v/>
      </c>
      <c r="Q23" s="16" t="n"/>
      <c r="R23" s="16" t="n"/>
      <c r="S23" s="16" t="n"/>
      <c r="T23" s="19">
        <f>IF(COUNTA($A23:$G23,$J23,$M23,$O23,$Q23:$S23)=0,"",IF($A23="","Check forecast ID",IF(COUNTIF($A$5:$A$124,$A23)&gt;1,"Check duplicate ID",IF($B23="","Check customer",IF($D23="","Check customer type",IF($E23="","Check service",IF($F23="","Check date",IF(OR($F23&lt;Assumptions!$B$5,$F23&gt;Assumptions!$B$6),"Check date outside period",IF($G23="","Check quantity",IF($M23="","Check probability",IF($S23="","Check status",IF(AND($S23="Completed",$F23&gt;TODAY()),"Check completed future date",IF(AND($J23="",$I23=""),"Check rate",IF($O23="","Check direct cost",IF(AND($O23&lt;&gt;"",$L23&lt;&gt;"",$O23&gt;$L23),"Check cost above revenue","Ready for review")))))))))))))))</f>
        <v/>
      </c>
    </row>
    <row r="24">
      <c r="A24" s="16" t="n"/>
      <c r="B24" s="16" t="n"/>
      <c r="C24" s="16" t="n"/>
      <c r="D24" s="16" t="n"/>
      <c r="E24" s="16" t="n"/>
      <c r="F24" s="17" t="n"/>
      <c r="G24" s="18" t="n"/>
      <c r="H24" s="23">
        <f>IF($E24="","",IFERROR(VLOOKUP($E24,Assumptions!$A$11:$C$18,2,FALSE),""))</f>
        <v/>
      </c>
      <c r="I24" s="24">
        <f>IF($E24="","",IFERROR(VLOOKUP($E24,Assumptions!$A$11:$C$18,3,FALSE),""))</f>
        <v/>
      </c>
      <c r="J24" s="21" t="n"/>
      <c r="K24" s="24">
        <f>IF($E24="","",IF($J24&lt;&gt;"",$J24,$I24))</f>
        <v/>
      </c>
      <c r="L24" s="24">
        <f>IF(OR($G24="",$K24=""),"",$G24*$K24)</f>
        <v/>
      </c>
      <c r="M24" s="22" t="n"/>
      <c r="N24" s="24">
        <f>IF(OR($L24="",$M24="",$S24=""),"",IF($S24="Canceled",0,$L24*$M24))</f>
        <v/>
      </c>
      <c r="O24" s="21" t="n"/>
      <c r="P24" s="24">
        <f>IF(OR($L24="",$M24="",$O24="",$S24=""),"",IF($S24="Canceled",0,($L24-$O24)*$M24))</f>
        <v/>
      </c>
      <c r="Q24" s="16" t="n"/>
      <c r="R24" s="16" t="n"/>
      <c r="S24" s="16" t="n"/>
      <c r="T24" s="23">
        <f>IF(COUNTA($A24:$G24,$J24,$M24,$O24,$Q24:$S24)=0,"",IF($A24="","Check forecast ID",IF(COUNTIF($A$5:$A$124,$A24)&gt;1,"Check duplicate ID",IF($B24="","Check customer",IF($D24="","Check customer type",IF($E24="","Check service",IF($F24="","Check date",IF(OR($F24&lt;Assumptions!$B$5,$F24&gt;Assumptions!$B$6),"Check date outside period",IF($G24="","Check quantity",IF($M24="","Check probability",IF($S24="","Check status",IF(AND($S24="Completed",$F24&gt;TODAY()),"Check completed future date",IF(AND($J24="",$I24=""),"Check rate",IF($O24="","Check direct cost",IF(AND($O24&lt;&gt;"",$L24&lt;&gt;"",$O24&gt;$L24),"Check cost above revenue","Ready for review")))))))))))))))</f>
        <v/>
      </c>
    </row>
    <row r="25">
      <c r="A25" s="16" t="n"/>
      <c r="B25" s="16" t="n"/>
      <c r="C25" s="16" t="n"/>
      <c r="D25" s="16" t="n"/>
      <c r="E25" s="16" t="n"/>
      <c r="F25" s="17" t="n"/>
      <c r="G25" s="18" t="n"/>
      <c r="H25" s="19">
        <f>IF($E25="","",IFERROR(VLOOKUP($E25,Assumptions!$A$11:$C$18,2,FALSE),""))</f>
        <v/>
      </c>
      <c r="I25" s="20">
        <f>IF($E25="","",IFERROR(VLOOKUP($E25,Assumptions!$A$11:$C$18,3,FALSE),""))</f>
        <v/>
      </c>
      <c r="J25" s="21" t="n"/>
      <c r="K25" s="20">
        <f>IF($E25="","",IF($J25&lt;&gt;"",$J25,$I25))</f>
        <v/>
      </c>
      <c r="L25" s="20">
        <f>IF(OR($G25="",$K25=""),"",$G25*$K25)</f>
        <v/>
      </c>
      <c r="M25" s="22" t="n"/>
      <c r="N25" s="20">
        <f>IF(OR($L25="",$M25="",$S25=""),"",IF($S25="Canceled",0,$L25*$M25))</f>
        <v/>
      </c>
      <c r="O25" s="21" t="n"/>
      <c r="P25" s="20">
        <f>IF(OR($L25="",$M25="",$O25="",$S25=""),"",IF($S25="Canceled",0,($L25-$O25)*$M25))</f>
        <v/>
      </c>
      <c r="Q25" s="16" t="n"/>
      <c r="R25" s="16" t="n"/>
      <c r="S25" s="16" t="n"/>
      <c r="T25" s="19">
        <f>IF(COUNTA($A25:$G25,$J25,$M25,$O25,$Q25:$S25)=0,"",IF($A25="","Check forecast ID",IF(COUNTIF($A$5:$A$124,$A25)&gt;1,"Check duplicate ID",IF($B25="","Check customer",IF($D25="","Check customer type",IF($E25="","Check service",IF($F25="","Check date",IF(OR($F25&lt;Assumptions!$B$5,$F25&gt;Assumptions!$B$6),"Check date outside period",IF($G25="","Check quantity",IF($M25="","Check probability",IF($S25="","Check status",IF(AND($S25="Completed",$F25&gt;TODAY()),"Check completed future date",IF(AND($J25="",$I25=""),"Check rate",IF($O25="","Check direct cost",IF(AND($O25&lt;&gt;"",$L25&lt;&gt;"",$O25&gt;$L25),"Check cost above revenue","Ready for review")))))))))))))))</f>
        <v/>
      </c>
    </row>
    <row r="26">
      <c r="A26" s="16" t="n"/>
      <c r="B26" s="16" t="n"/>
      <c r="C26" s="16" t="n"/>
      <c r="D26" s="16" t="n"/>
      <c r="E26" s="16" t="n"/>
      <c r="F26" s="17" t="n"/>
      <c r="G26" s="18" t="n"/>
      <c r="H26" s="23">
        <f>IF($E26="","",IFERROR(VLOOKUP($E26,Assumptions!$A$11:$C$18,2,FALSE),""))</f>
        <v/>
      </c>
      <c r="I26" s="24">
        <f>IF($E26="","",IFERROR(VLOOKUP($E26,Assumptions!$A$11:$C$18,3,FALSE),""))</f>
        <v/>
      </c>
      <c r="J26" s="21" t="n"/>
      <c r="K26" s="24">
        <f>IF($E26="","",IF($J26&lt;&gt;"",$J26,$I26))</f>
        <v/>
      </c>
      <c r="L26" s="24">
        <f>IF(OR($G26="",$K26=""),"",$G26*$K26)</f>
        <v/>
      </c>
      <c r="M26" s="22" t="n"/>
      <c r="N26" s="24">
        <f>IF(OR($L26="",$M26="",$S26=""),"",IF($S26="Canceled",0,$L26*$M26))</f>
        <v/>
      </c>
      <c r="O26" s="21" t="n"/>
      <c r="P26" s="24">
        <f>IF(OR($L26="",$M26="",$O26="",$S26=""),"",IF($S26="Canceled",0,($L26-$O26)*$M26))</f>
        <v/>
      </c>
      <c r="Q26" s="16" t="n"/>
      <c r="R26" s="16" t="n"/>
      <c r="S26" s="16" t="n"/>
      <c r="T26" s="23">
        <f>IF(COUNTA($A26:$G26,$J26,$M26,$O26,$Q26:$S26)=0,"",IF($A26="","Check forecast ID",IF(COUNTIF($A$5:$A$124,$A26)&gt;1,"Check duplicate ID",IF($B26="","Check customer",IF($D26="","Check customer type",IF($E26="","Check service",IF($F26="","Check date",IF(OR($F26&lt;Assumptions!$B$5,$F26&gt;Assumptions!$B$6),"Check date outside period",IF($G26="","Check quantity",IF($M26="","Check probability",IF($S26="","Check status",IF(AND($S26="Completed",$F26&gt;TODAY()),"Check completed future date",IF(AND($J26="",$I26=""),"Check rate",IF($O26="","Check direct cost",IF(AND($O26&lt;&gt;"",$L26&lt;&gt;"",$O26&gt;$L26),"Check cost above revenue","Ready for review")))))))))))))))</f>
        <v/>
      </c>
    </row>
    <row r="27">
      <c r="A27" s="16" t="n"/>
      <c r="B27" s="16" t="n"/>
      <c r="C27" s="16" t="n"/>
      <c r="D27" s="16" t="n"/>
      <c r="E27" s="16" t="n"/>
      <c r="F27" s="17" t="n"/>
      <c r="G27" s="18" t="n"/>
      <c r="H27" s="19">
        <f>IF($E27="","",IFERROR(VLOOKUP($E27,Assumptions!$A$11:$C$18,2,FALSE),""))</f>
        <v/>
      </c>
      <c r="I27" s="20">
        <f>IF($E27="","",IFERROR(VLOOKUP($E27,Assumptions!$A$11:$C$18,3,FALSE),""))</f>
        <v/>
      </c>
      <c r="J27" s="21" t="n"/>
      <c r="K27" s="20">
        <f>IF($E27="","",IF($J27&lt;&gt;"",$J27,$I27))</f>
        <v/>
      </c>
      <c r="L27" s="20">
        <f>IF(OR($G27="",$K27=""),"",$G27*$K27)</f>
        <v/>
      </c>
      <c r="M27" s="22" t="n"/>
      <c r="N27" s="20">
        <f>IF(OR($L27="",$M27="",$S27=""),"",IF($S27="Canceled",0,$L27*$M27))</f>
        <v/>
      </c>
      <c r="O27" s="21" t="n"/>
      <c r="P27" s="20">
        <f>IF(OR($L27="",$M27="",$O27="",$S27=""),"",IF($S27="Canceled",0,($L27-$O27)*$M27))</f>
        <v/>
      </c>
      <c r="Q27" s="16" t="n"/>
      <c r="R27" s="16" t="n"/>
      <c r="S27" s="16" t="n"/>
      <c r="T27" s="19">
        <f>IF(COUNTA($A27:$G27,$J27,$M27,$O27,$Q27:$S27)=0,"",IF($A27="","Check forecast ID",IF(COUNTIF($A$5:$A$124,$A27)&gt;1,"Check duplicate ID",IF($B27="","Check customer",IF($D27="","Check customer type",IF($E27="","Check service",IF($F27="","Check date",IF(OR($F27&lt;Assumptions!$B$5,$F27&gt;Assumptions!$B$6),"Check date outside period",IF($G27="","Check quantity",IF($M27="","Check probability",IF($S27="","Check status",IF(AND($S27="Completed",$F27&gt;TODAY()),"Check completed future date",IF(AND($J27="",$I27=""),"Check rate",IF($O27="","Check direct cost",IF(AND($O27&lt;&gt;"",$L27&lt;&gt;"",$O27&gt;$L27),"Check cost above revenue","Ready for review")))))))))))))))</f>
        <v/>
      </c>
    </row>
    <row r="28">
      <c r="A28" s="16" t="n"/>
      <c r="B28" s="16" t="n"/>
      <c r="C28" s="16" t="n"/>
      <c r="D28" s="16" t="n"/>
      <c r="E28" s="16" t="n"/>
      <c r="F28" s="17" t="n"/>
      <c r="G28" s="18" t="n"/>
      <c r="H28" s="23">
        <f>IF($E28="","",IFERROR(VLOOKUP($E28,Assumptions!$A$11:$C$18,2,FALSE),""))</f>
        <v/>
      </c>
      <c r="I28" s="24">
        <f>IF($E28="","",IFERROR(VLOOKUP($E28,Assumptions!$A$11:$C$18,3,FALSE),""))</f>
        <v/>
      </c>
      <c r="J28" s="21" t="n"/>
      <c r="K28" s="24">
        <f>IF($E28="","",IF($J28&lt;&gt;"",$J28,$I28))</f>
        <v/>
      </c>
      <c r="L28" s="24">
        <f>IF(OR($G28="",$K28=""),"",$G28*$K28)</f>
        <v/>
      </c>
      <c r="M28" s="22" t="n"/>
      <c r="N28" s="24">
        <f>IF(OR($L28="",$M28="",$S28=""),"",IF($S28="Canceled",0,$L28*$M28))</f>
        <v/>
      </c>
      <c r="O28" s="21" t="n"/>
      <c r="P28" s="24">
        <f>IF(OR($L28="",$M28="",$O28="",$S28=""),"",IF($S28="Canceled",0,($L28-$O28)*$M28))</f>
        <v/>
      </c>
      <c r="Q28" s="16" t="n"/>
      <c r="R28" s="16" t="n"/>
      <c r="S28" s="16" t="n"/>
      <c r="T28" s="23">
        <f>IF(COUNTA($A28:$G28,$J28,$M28,$O28,$Q28:$S28)=0,"",IF($A28="","Check forecast ID",IF(COUNTIF($A$5:$A$124,$A28)&gt;1,"Check duplicate ID",IF($B28="","Check customer",IF($D28="","Check customer type",IF($E28="","Check service",IF($F28="","Check date",IF(OR($F28&lt;Assumptions!$B$5,$F28&gt;Assumptions!$B$6),"Check date outside period",IF($G28="","Check quantity",IF($M28="","Check probability",IF($S28="","Check status",IF(AND($S28="Completed",$F28&gt;TODAY()),"Check completed future date",IF(AND($J28="",$I28=""),"Check rate",IF($O28="","Check direct cost",IF(AND($O28&lt;&gt;"",$L28&lt;&gt;"",$O28&gt;$L28),"Check cost above revenue","Ready for review")))))))))))))))</f>
        <v/>
      </c>
    </row>
    <row r="29">
      <c r="A29" s="16" t="n"/>
      <c r="B29" s="16" t="n"/>
      <c r="C29" s="16" t="n"/>
      <c r="D29" s="16" t="n"/>
      <c r="E29" s="16" t="n"/>
      <c r="F29" s="17" t="n"/>
      <c r="G29" s="18" t="n"/>
      <c r="H29" s="19">
        <f>IF($E29="","",IFERROR(VLOOKUP($E29,Assumptions!$A$11:$C$18,2,FALSE),""))</f>
        <v/>
      </c>
      <c r="I29" s="20">
        <f>IF($E29="","",IFERROR(VLOOKUP($E29,Assumptions!$A$11:$C$18,3,FALSE),""))</f>
        <v/>
      </c>
      <c r="J29" s="21" t="n"/>
      <c r="K29" s="20">
        <f>IF($E29="","",IF($J29&lt;&gt;"",$J29,$I29))</f>
        <v/>
      </c>
      <c r="L29" s="20">
        <f>IF(OR($G29="",$K29=""),"",$G29*$K29)</f>
        <v/>
      </c>
      <c r="M29" s="22" t="n"/>
      <c r="N29" s="20">
        <f>IF(OR($L29="",$M29="",$S29=""),"",IF($S29="Canceled",0,$L29*$M29))</f>
        <v/>
      </c>
      <c r="O29" s="21" t="n"/>
      <c r="P29" s="20">
        <f>IF(OR($L29="",$M29="",$O29="",$S29=""),"",IF($S29="Canceled",0,($L29-$O29)*$M29))</f>
        <v/>
      </c>
      <c r="Q29" s="16" t="n"/>
      <c r="R29" s="16" t="n"/>
      <c r="S29" s="16" t="n"/>
      <c r="T29" s="19">
        <f>IF(COUNTA($A29:$G29,$J29,$M29,$O29,$Q29:$S29)=0,"",IF($A29="","Check forecast ID",IF(COUNTIF($A$5:$A$124,$A29)&gt;1,"Check duplicate ID",IF($B29="","Check customer",IF($D29="","Check customer type",IF($E29="","Check service",IF($F29="","Check date",IF(OR($F29&lt;Assumptions!$B$5,$F29&gt;Assumptions!$B$6),"Check date outside period",IF($G29="","Check quantity",IF($M29="","Check probability",IF($S29="","Check status",IF(AND($S29="Completed",$F29&gt;TODAY()),"Check completed future date",IF(AND($J29="",$I29=""),"Check rate",IF($O29="","Check direct cost",IF(AND($O29&lt;&gt;"",$L29&lt;&gt;"",$O29&gt;$L29),"Check cost above revenue","Ready for review")))))))))))))))</f>
        <v/>
      </c>
    </row>
    <row r="30">
      <c r="A30" s="16" t="n"/>
      <c r="B30" s="16" t="n"/>
      <c r="C30" s="16" t="n"/>
      <c r="D30" s="16" t="n"/>
      <c r="E30" s="16" t="n"/>
      <c r="F30" s="17" t="n"/>
      <c r="G30" s="18" t="n"/>
      <c r="H30" s="23">
        <f>IF($E30="","",IFERROR(VLOOKUP($E30,Assumptions!$A$11:$C$18,2,FALSE),""))</f>
        <v/>
      </c>
      <c r="I30" s="24">
        <f>IF($E30="","",IFERROR(VLOOKUP($E30,Assumptions!$A$11:$C$18,3,FALSE),""))</f>
        <v/>
      </c>
      <c r="J30" s="21" t="n"/>
      <c r="K30" s="24">
        <f>IF($E30="","",IF($J30&lt;&gt;"",$J30,$I30))</f>
        <v/>
      </c>
      <c r="L30" s="24">
        <f>IF(OR($G30="",$K30=""),"",$G30*$K30)</f>
        <v/>
      </c>
      <c r="M30" s="22" t="n"/>
      <c r="N30" s="24">
        <f>IF(OR($L30="",$M30="",$S30=""),"",IF($S30="Canceled",0,$L30*$M30))</f>
        <v/>
      </c>
      <c r="O30" s="21" t="n"/>
      <c r="P30" s="24">
        <f>IF(OR($L30="",$M30="",$O30="",$S30=""),"",IF($S30="Canceled",0,($L30-$O30)*$M30))</f>
        <v/>
      </c>
      <c r="Q30" s="16" t="n"/>
      <c r="R30" s="16" t="n"/>
      <c r="S30" s="16" t="n"/>
      <c r="T30" s="23">
        <f>IF(COUNTA($A30:$G30,$J30,$M30,$O30,$Q30:$S30)=0,"",IF($A30="","Check forecast ID",IF(COUNTIF($A$5:$A$124,$A30)&gt;1,"Check duplicate ID",IF($B30="","Check customer",IF($D30="","Check customer type",IF($E30="","Check service",IF($F30="","Check date",IF(OR($F30&lt;Assumptions!$B$5,$F30&gt;Assumptions!$B$6),"Check date outside period",IF($G30="","Check quantity",IF($M30="","Check probability",IF($S30="","Check status",IF(AND($S30="Completed",$F30&gt;TODAY()),"Check completed future date",IF(AND($J30="",$I30=""),"Check rate",IF($O30="","Check direct cost",IF(AND($O30&lt;&gt;"",$L30&lt;&gt;"",$O30&gt;$L30),"Check cost above revenue","Ready for review")))))))))))))))</f>
        <v/>
      </c>
    </row>
    <row r="31">
      <c r="A31" s="16" t="n"/>
      <c r="B31" s="16" t="n"/>
      <c r="C31" s="16" t="n"/>
      <c r="D31" s="16" t="n"/>
      <c r="E31" s="16" t="n"/>
      <c r="F31" s="17" t="n"/>
      <c r="G31" s="18" t="n"/>
      <c r="H31" s="19">
        <f>IF($E31="","",IFERROR(VLOOKUP($E31,Assumptions!$A$11:$C$18,2,FALSE),""))</f>
        <v/>
      </c>
      <c r="I31" s="20">
        <f>IF($E31="","",IFERROR(VLOOKUP($E31,Assumptions!$A$11:$C$18,3,FALSE),""))</f>
        <v/>
      </c>
      <c r="J31" s="21" t="n"/>
      <c r="K31" s="20">
        <f>IF($E31="","",IF($J31&lt;&gt;"",$J31,$I31))</f>
        <v/>
      </c>
      <c r="L31" s="20">
        <f>IF(OR($G31="",$K31=""),"",$G31*$K31)</f>
        <v/>
      </c>
      <c r="M31" s="22" t="n"/>
      <c r="N31" s="20">
        <f>IF(OR($L31="",$M31="",$S31=""),"",IF($S31="Canceled",0,$L31*$M31))</f>
        <v/>
      </c>
      <c r="O31" s="21" t="n"/>
      <c r="P31" s="20">
        <f>IF(OR($L31="",$M31="",$O31="",$S31=""),"",IF($S31="Canceled",0,($L31-$O31)*$M31))</f>
        <v/>
      </c>
      <c r="Q31" s="16" t="n"/>
      <c r="R31" s="16" t="n"/>
      <c r="S31" s="16" t="n"/>
      <c r="T31" s="19">
        <f>IF(COUNTA($A31:$G31,$J31,$M31,$O31,$Q31:$S31)=0,"",IF($A31="","Check forecast ID",IF(COUNTIF($A$5:$A$124,$A31)&gt;1,"Check duplicate ID",IF($B31="","Check customer",IF($D31="","Check customer type",IF($E31="","Check service",IF($F31="","Check date",IF(OR($F31&lt;Assumptions!$B$5,$F31&gt;Assumptions!$B$6),"Check date outside period",IF($G31="","Check quantity",IF($M31="","Check probability",IF($S31="","Check status",IF(AND($S31="Completed",$F31&gt;TODAY()),"Check completed future date",IF(AND($J31="",$I31=""),"Check rate",IF($O31="","Check direct cost",IF(AND($O31&lt;&gt;"",$L31&lt;&gt;"",$O31&gt;$L31),"Check cost above revenue","Ready for review")))))))))))))))</f>
        <v/>
      </c>
    </row>
    <row r="32">
      <c r="A32" s="16" t="n"/>
      <c r="B32" s="16" t="n"/>
      <c r="C32" s="16" t="n"/>
      <c r="D32" s="16" t="n"/>
      <c r="E32" s="16" t="n"/>
      <c r="F32" s="17" t="n"/>
      <c r="G32" s="18" t="n"/>
      <c r="H32" s="23">
        <f>IF($E32="","",IFERROR(VLOOKUP($E32,Assumptions!$A$11:$C$18,2,FALSE),""))</f>
        <v/>
      </c>
      <c r="I32" s="24">
        <f>IF($E32="","",IFERROR(VLOOKUP($E32,Assumptions!$A$11:$C$18,3,FALSE),""))</f>
        <v/>
      </c>
      <c r="J32" s="21" t="n"/>
      <c r="K32" s="24">
        <f>IF($E32="","",IF($J32&lt;&gt;"",$J32,$I32))</f>
        <v/>
      </c>
      <c r="L32" s="24">
        <f>IF(OR($G32="",$K32=""),"",$G32*$K32)</f>
        <v/>
      </c>
      <c r="M32" s="22" t="n"/>
      <c r="N32" s="24">
        <f>IF(OR($L32="",$M32="",$S32=""),"",IF($S32="Canceled",0,$L32*$M32))</f>
        <v/>
      </c>
      <c r="O32" s="21" t="n"/>
      <c r="P32" s="24">
        <f>IF(OR($L32="",$M32="",$O32="",$S32=""),"",IF($S32="Canceled",0,($L32-$O32)*$M32))</f>
        <v/>
      </c>
      <c r="Q32" s="16" t="n"/>
      <c r="R32" s="16" t="n"/>
      <c r="S32" s="16" t="n"/>
      <c r="T32" s="23">
        <f>IF(COUNTA($A32:$G32,$J32,$M32,$O32,$Q32:$S32)=0,"",IF($A32="","Check forecast ID",IF(COUNTIF($A$5:$A$124,$A32)&gt;1,"Check duplicate ID",IF($B32="","Check customer",IF($D32="","Check customer type",IF($E32="","Check service",IF($F32="","Check date",IF(OR($F32&lt;Assumptions!$B$5,$F32&gt;Assumptions!$B$6),"Check date outside period",IF($G32="","Check quantity",IF($M32="","Check probability",IF($S32="","Check status",IF(AND($S32="Completed",$F32&gt;TODAY()),"Check completed future date",IF(AND($J32="",$I32=""),"Check rate",IF($O32="","Check direct cost",IF(AND($O32&lt;&gt;"",$L32&lt;&gt;"",$O32&gt;$L32),"Check cost above revenue","Ready for review")))))))))))))))</f>
        <v/>
      </c>
    </row>
    <row r="33">
      <c r="A33" s="16" t="n"/>
      <c r="B33" s="16" t="n"/>
      <c r="C33" s="16" t="n"/>
      <c r="D33" s="16" t="n"/>
      <c r="E33" s="16" t="n"/>
      <c r="F33" s="17" t="n"/>
      <c r="G33" s="18" t="n"/>
      <c r="H33" s="19">
        <f>IF($E33="","",IFERROR(VLOOKUP($E33,Assumptions!$A$11:$C$18,2,FALSE),""))</f>
        <v/>
      </c>
      <c r="I33" s="20">
        <f>IF($E33="","",IFERROR(VLOOKUP($E33,Assumptions!$A$11:$C$18,3,FALSE),""))</f>
        <v/>
      </c>
      <c r="J33" s="21" t="n"/>
      <c r="K33" s="20">
        <f>IF($E33="","",IF($J33&lt;&gt;"",$J33,$I33))</f>
        <v/>
      </c>
      <c r="L33" s="20">
        <f>IF(OR($G33="",$K33=""),"",$G33*$K33)</f>
        <v/>
      </c>
      <c r="M33" s="22" t="n"/>
      <c r="N33" s="20">
        <f>IF(OR($L33="",$M33="",$S33=""),"",IF($S33="Canceled",0,$L33*$M33))</f>
        <v/>
      </c>
      <c r="O33" s="21" t="n"/>
      <c r="P33" s="20">
        <f>IF(OR($L33="",$M33="",$O33="",$S33=""),"",IF($S33="Canceled",0,($L33-$O33)*$M33))</f>
        <v/>
      </c>
      <c r="Q33" s="16" t="n"/>
      <c r="R33" s="16" t="n"/>
      <c r="S33" s="16" t="n"/>
      <c r="T33" s="19">
        <f>IF(COUNTA($A33:$G33,$J33,$M33,$O33,$Q33:$S33)=0,"",IF($A33="","Check forecast ID",IF(COUNTIF($A$5:$A$124,$A33)&gt;1,"Check duplicate ID",IF($B33="","Check customer",IF($D33="","Check customer type",IF($E33="","Check service",IF($F33="","Check date",IF(OR($F33&lt;Assumptions!$B$5,$F33&gt;Assumptions!$B$6),"Check date outside period",IF($G33="","Check quantity",IF($M33="","Check probability",IF($S33="","Check status",IF(AND($S33="Completed",$F33&gt;TODAY()),"Check completed future date",IF(AND($J33="",$I33=""),"Check rate",IF($O33="","Check direct cost",IF(AND($O33&lt;&gt;"",$L33&lt;&gt;"",$O33&gt;$L33),"Check cost above revenue","Ready for review")))))))))))))))</f>
        <v/>
      </c>
    </row>
    <row r="34">
      <c r="A34" s="16" t="n"/>
      <c r="B34" s="16" t="n"/>
      <c r="C34" s="16" t="n"/>
      <c r="D34" s="16" t="n"/>
      <c r="E34" s="16" t="n"/>
      <c r="F34" s="17" t="n"/>
      <c r="G34" s="18" t="n"/>
      <c r="H34" s="23">
        <f>IF($E34="","",IFERROR(VLOOKUP($E34,Assumptions!$A$11:$C$18,2,FALSE),""))</f>
        <v/>
      </c>
      <c r="I34" s="24">
        <f>IF($E34="","",IFERROR(VLOOKUP($E34,Assumptions!$A$11:$C$18,3,FALSE),""))</f>
        <v/>
      </c>
      <c r="J34" s="21" t="n"/>
      <c r="K34" s="24">
        <f>IF($E34="","",IF($J34&lt;&gt;"",$J34,$I34))</f>
        <v/>
      </c>
      <c r="L34" s="24">
        <f>IF(OR($G34="",$K34=""),"",$G34*$K34)</f>
        <v/>
      </c>
      <c r="M34" s="22" t="n"/>
      <c r="N34" s="24">
        <f>IF(OR($L34="",$M34="",$S34=""),"",IF($S34="Canceled",0,$L34*$M34))</f>
        <v/>
      </c>
      <c r="O34" s="21" t="n"/>
      <c r="P34" s="24">
        <f>IF(OR($L34="",$M34="",$O34="",$S34=""),"",IF($S34="Canceled",0,($L34-$O34)*$M34))</f>
        <v/>
      </c>
      <c r="Q34" s="16" t="n"/>
      <c r="R34" s="16" t="n"/>
      <c r="S34" s="16" t="n"/>
      <c r="T34" s="23">
        <f>IF(COUNTA($A34:$G34,$J34,$M34,$O34,$Q34:$S34)=0,"",IF($A34="","Check forecast ID",IF(COUNTIF($A$5:$A$124,$A34)&gt;1,"Check duplicate ID",IF($B34="","Check customer",IF($D34="","Check customer type",IF($E34="","Check service",IF($F34="","Check date",IF(OR($F34&lt;Assumptions!$B$5,$F34&gt;Assumptions!$B$6),"Check date outside period",IF($G34="","Check quantity",IF($M34="","Check probability",IF($S34="","Check status",IF(AND($S34="Completed",$F34&gt;TODAY()),"Check completed future date",IF(AND($J34="",$I34=""),"Check rate",IF($O34="","Check direct cost",IF(AND($O34&lt;&gt;"",$L34&lt;&gt;"",$O34&gt;$L34),"Check cost above revenue","Ready for review")))))))))))))))</f>
        <v/>
      </c>
    </row>
    <row r="35">
      <c r="A35" s="16" t="n"/>
      <c r="B35" s="16" t="n"/>
      <c r="C35" s="16" t="n"/>
      <c r="D35" s="16" t="n"/>
      <c r="E35" s="16" t="n"/>
      <c r="F35" s="17" t="n"/>
      <c r="G35" s="18" t="n"/>
      <c r="H35" s="19">
        <f>IF($E35="","",IFERROR(VLOOKUP($E35,Assumptions!$A$11:$C$18,2,FALSE),""))</f>
        <v/>
      </c>
      <c r="I35" s="20">
        <f>IF($E35="","",IFERROR(VLOOKUP($E35,Assumptions!$A$11:$C$18,3,FALSE),""))</f>
        <v/>
      </c>
      <c r="J35" s="21" t="n"/>
      <c r="K35" s="20">
        <f>IF($E35="","",IF($J35&lt;&gt;"",$J35,$I35))</f>
        <v/>
      </c>
      <c r="L35" s="20">
        <f>IF(OR($G35="",$K35=""),"",$G35*$K35)</f>
        <v/>
      </c>
      <c r="M35" s="22" t="n"/>
      <c r="N35" s="20">
        <f>IF(OR($L35="",$M35="",$S35=""),"",IF($S35="Canceled",0,$L35*$M35))</f>
        <v/>
      </c>
      <c r="O35" s="21" t="n"/>
      <c r="P35" s="20">
        <f>IF(OR($L35="",$M35="",$O35="",$S35=""),"",IF($S35="Canceled",0,($L35-$O35)*$M35))</f>
        <v/>
      </c>
      <c r="Q35" s="16" t="n"/>
      <c r="R35" s="16" t="n"/>
      <c r="S35" s="16" t="n"/>
      <c r="T35" s="19">
        <f>IF(COUNTA($A35:$G35,$J35,$M35,$O35,$Q35:$S35)=0,"",IF($A35="","Check forecast ID",IF(COUNTIF($A$5:$A$124,$A35)&gt;1,"Check duplicate ID",IF($B35="","Check customer",IF($D35="","Check customer type",IF($E35="","Check service",IF($F35="","Check date",IF(OR($F35&lt;Assumptions!$B$5,$F35&gt;Assumptions!$B$6),"Check date outside period",IF($G35="","Check quantity",IF($M35="","Check probability",IF($S35="","Check status",IF(AND($S35="Completed",$F35&gt;TODAY()),"Check completed future date",IF(AND($J35="",$I35=""),"Check rate",IF($O35="","Check direct cost",IF(AND($O35&lt;&gt;"",$L35&lt;&gt;"",$O35&gt;$L35),"Check cost above revenue","Ready for review")))))))))))))))</f>
        <v/>
      </c>
    </row>
    <row r="36">
      <c r="A36" s="16" t="n"/>
      <c r="B36" s="16" t="n"/>
      <c r="C36" s="16" t="n"/>
      <c r="D36" s="16" t="n"/>
      <c r="E36" s="16" t="n"/>
      <c r="F36" s="17" t="n"/>
      <c r="G36" s="18" t="n"/>
      <c r="H36" s="23">
        <f>IF($E36="","",IFERROR(VLOOKUP($E36,Assumptions!$A$11:$C$18,2,FALSE),""))</f>
        <v/>
      </c>
      <c r="I36" s="24">
        <f>IF($E36="","",IFERROR(VLOOKUP($E36,Assumptions!$A$11:$C$18,3,FALSE),""))</f>
        <v/>
      </c>
      <c r="J36" s="21" t="n"/>
      <c r="K36" s="24">
        <f>IF($E36="","",IF($J36&lt;&gt;"",$J36,$I36))</f>
        <v/>
      </c>
      <c r="L36" s="24">
        <f>IF(OR($G36="",$K36=""),"",$G36*$K36)</f>
        <v/>
      </c>
      <c r="M36" s="22" t="n"/>
      <c r="N36" s="24">
        <f>IF(OR($L36="",$M36="",$S36=""),"",IF($S36="Canceled",0,$L36*$M36))</f>
        <v/>
      </c>
      <c r="O36" s="21" t="n"/>
      <c r="P36" s="24">
        <f>IF(OR($L36="",$M36="",$O36="",$S36=""),"",IF($S36="Canceled",0,($L36-$O36)*$M36))</f>
        <v/>
      </c>
      <c r="Q36" s="16" t="n"/>
      <c r="R36" s="16" t="n"/>
      <c r="S36" s="16" t="n"/>
      <c r="T36" s="23">
        <f>IF(COUNTA($A36:$G36,$J36,$M36,$O36,$Q36:$S36)=0,"",IF($A36="","Check forecast ID",IF(COUNTIF($A$5:$A$124,$A36)&gt;1,"Check duplicate ID",IF($B36="","Check customer",IF($D36="","Check customer type",IF($E36="","Check service",IF($F36="","Check date",IF(OR($F36&lt;Assumptions!$B$5,$F36&gt;Assumptions!$B$6),"Check date outside period",IF($G36="","Check quantity",IF($M36="","Check probability",IF($S36="","Check status",IF(AND($S36="Completed",$F36&gt;TODAY()),"Check completed future date",IF(AND($J36="",$I36=""),"Check rate",IF($O36="","Check direct cost",IF(AND($O36&lt;&gt;"",$L36&lt;&gt;"",$O36&gt;$L36),"Check cost above revenue","Ready for review")))))))))))))))</f>
        <v/>
      </c>
    </row>
    <row r="37">
      <c r="A37" s="16" t="n"/>
      <c r="B37" s="16" t="n"/>
      <c r="C37" s="16" t="n"/>
      <c r="D37" s="16" t="n"/>
      <c r="E37" s="16" t="n"/>
      <c r="F37" s="17" t="n"/>
      <c r="G37" s="18" t="n"/>
      <c r="H37" s="19">
        <f>IF($E37="","",IFERROR(VLOOKUP($E37,Assumptions!$A$11:$C$18,2,FALSE),""))</f>
        <v/>
      </c>
      <c r="I37" s="20">
        <f>IF($E37="","",IFERROR(VLOOKUP($E37,Assumptions!$A$11:$C$18,3,FALSE),""))</f>
        <v/>
      </c>
      <c r="J37" s="21" t="n"/>
      <c r="K37" s="20">
        <f>IF($E37="","",IF($J37&lt;&gt;"",$J37,$I37))</f>
        <v/>
      </c>
      <c r="L37" s="20">
        <f>IF(OR($G37="",$K37=""),"",$G37*$K37)</f>
        <v/>
      </c>
      <c r="M37" s="22" t="n"/>
      <c r="N37" s="20">
        <f>IF(OR($L37="",$M37="",$S37=""),"",IF($S37="Canceled",0,$L37*$M37))</f>
        <v/>
      </c>
      <c r="O37" s="21" t="n"/>
      <c r="P37" s="20">
        <f>IF(OR($L37="",$M37="",$O37="",$S37=""),"",IF($S37="Canceled",0,($L37-$O37)*$M37))</f>
        <v/>
      </c>
      <c r="Q37" s="16" t="n"/>
      <c r="R37" s="16" t="n"/>
      <c r="S37" s="16" t="n"/>
      <c r="T37" s="19">
        <f>IF(COUNTA($A37:$G37,$J37,$M37,$O37,$Q37:$S37)=0,"",IF($A37="","Check forecast ID",IF(COUNTIF($A$5:$A$124,$A37)&gt;1,"Check duplicate ID",IF($B37="","Check customer",IF($D37="","Check customer type",IF($E37="","Check service",IF($F37="","Check date",IF(OR($F37&lt;Assumptions!$B$5,$F37&gt;Assumptions!$B$6),"Check date outside period",IF($G37="","Check quantity",IF($M37="","Check probability",IF($S37="","Check status",IF(AND($S37="Completed",$F37&gt;TODAY()),"Check completed future date",IF(AND($J37="",$I37=""),"Check rate",IF($O37="","Check direct cost",IF(AND($O37&lt;&gt;"",$L37&lt;&gt;"",$O37&gt;$L37),"Check cost above revenue","Ready for review")))))))))))))))</f>
        <v/>
      </c>
    </row>
    <row r="38">
      <c r="A38" s="16" t="n"/>
      <c r="B38" s="16" t="n"/>
      <c r="C38" s="16" t="n"/>
      <c r="D38" s="16" t="n"/>
      <c r="E38" s="16" t="n"/>
      <c r="F38" s="17" t="n"/>
      <c r="G38" s="18" t="n"/>
      <c r="H38" s="23">
        <f>IF($E38="","",IFERROR(VLOOKUP($E38,Assumptions!$A$11:$C$18,2,FALSE),""))</f>
        <v/>
      </c>
      <c r="I38" s="24">
        <f>IF($E38="","",IFERROR(VLOOKUP($E38,Assumptions!$A$11:$C$18,3,FALSE),""))</f>
        <v/>
      </c>
      <c r="J38" s="21" t="n"/>
      <c r="K38" s="24">
        <f>IF($E38="","",IF($J38&lt;&gt;"",$J38,$I38))</f>
        <v/>
      </c>
      <c r="L38" s="24">
        <f>IF(OR($G38="",$K38=""),"",$G38*$K38)</f>
        <v/>
      </c>
      <c r="M38" s="22" t="n"/>
      <c r="N38" s="24">
        <f>IF(OR($L38="",$M38="",$S38=""),"",IF($S38="Canceled",0,$L38*$M38))</f>
        <v/>
      </c>
      <c r="O38" s="21" t="n"/>
      <c r="P38" s="24">
        <f>IF(OR($L38="",$M38="",$O38="",$S38=""),"",IF($S38="Canceled",0,($L38-$O38)*$M38))</f>
        <v/>
      </c>
      <c r="Q38" s="16" t="n"/>
      <c r="R38" s="16" t="n"/>
      <c r="S38" s="16" t="n"/>
      <c r="T38" s="23">
        <f>IF(COUNTA($A38:$G38,$J38,$M38,$O38,$Q38:$S38)=0,"",IF($A38="","Check forecast ID",IF(COUNTIF($A$5:$A$124,$A38)&gt;1,"Check duplicate ID",IF($B38="","Check customer",IF($D38="","Check customer type",IF($E38="","Check service",IF($F38="","Check date",IF(OR($F38&lt;Assumptions!$B$5,$F38&gt;Assumptions!$B$6),"Check date outside period",IF($G38="","Check quantity",IF($M38="","Check probability",IF($S38="","Check status",IF(AND($S38="Completed",$F38&gt;TODAY()),"Check completed future date",IF(AND($J38="",$I38=""),"Check rate",IF($O38="","Check direct cost",IF(AND($O38&lt;&gt;"",$L38&lt;&gt;"",$O38&gt;$L38),"Check cost above revenue","Ready for review")))))))))))))))</f>
        <v/>
      </c>
    </row>
    <row r="39">
      <c r="A39" s="16" t="n"/>
      <c r="B39" s="16" t="n"/>
      <c r="C39" s="16" t="n"/>
      <c r="D39" s="16" t="n"/>
      <c r="E39" s="16" t="n"/>
      <c r="F39" s="17" t="n"/>
      <c r="G39" s="18" t="n"/>
      <c r="H39" s="19">
        <f>IF($E39="","",IFERROR(VLOOKUP($E39,Assumptions!$A$11:$C$18,2,FALSE),""))</f>
        <v/>
      </c>
      <c r="I39" s="20">
        <f>IF($E39="","",IFERROR(VLOOKUP($E39,Assumptions!$A$11:$C$18,3,FALSE),""))</f>
        <v/>
      </c>
      <c r="J39" s="21" t="n"/>
      <c r="K39" s="20">
        <f>IF($E39="","",IF($J39&lt;&gt;"",$J39,$I39))</f>
        <v/>
      </c>
      <c r="L39" s="20">
        <f>IF(OR($G39="",$K39=""),"",$G39*$K39)</f>
        <v/>
      </c>
      <c r="M39" s="22" t="n"/>
      <c r="N39" s="20">
        <f>IF(OR($L39="",$M39="",$S39=""),"",IF($S39="Canceled",0,$L39*$M39))</f>
        <v/>
      </c>
      <c r="O39" s="21" t="n"/>
      <c r="P39" s="20">
        <f>IF(OR($L39="",$M39="",$O39="",$S39=""),"",IF($S39="Canceled",0,($L39-$O39)*$M39))</f>
        <v/>
      </c>
      <c r="Q39" s="16" t="n"/>
      <c r="R39" s="16" t="n"/>
      <c r="S39" s="16" t="n"/>
      <c r="T39" s="19">
        <f>IF(COUNTA($A39:$G39,$J39,$M39,$O39,$Q39:$S39)=0,"",IF($A39="","Check forecast ID",IF(COUNTIF($A$5:$A$124,$A39)&gt;1,"Check duplicate ID",IF($B39="","Check customer",IF($D39="","Check customer type",IF($E39="","Check service",IF($F39="","Check date",IF(OR($F39&lt;Assumptions!$B$5,$F39&gt;Assumptions!$B$6),"Check date outside period",IF($G39="","Check quantity",IF($M39="","Check probability",IF($S39="","Check status",IF(AND($S39="Completed",$F39&gt;TODAY()),"Check completed future date",IF(AND($J39="",$I39=""),"Check rate",IF($O39="","Check direct cost",IF(AND($O39&lt;&gt;"",$L39&lt;&gt;"",$O39&gt;$L39),"Check cost above revenue","Ready for review")))))))))))))))</f>
        <v/>
      </c>
    </row>
    <row r="40">
      <c r="A40" s="16" t="n"/>
      <c r="B40" s="16" t="n"/>
      <c r="C40" s="16" t="n"/>
      <c r="D40" s="16" t="n"/>
      <c r="E40" s="16" t="n"/>
      <c r="F40" s="17" t="n"/>
      <c r="G40" s="18" t="n"/>
      <c r="H40" s="23">
        <f>IF($E40="","",IFERROR(VLOOKUP($E40,Assumptions!$A$11:$C$18,2,FALSE),""))</f>
        <v/>
      </c>
      <c r="I40" s="24">
        <f>IF($E40="","",IFERROR(VLOOKUP($E40,Assumptions!$A$11:$C$18,3,FALSE),""))</f>
        <v/>
      </c>
      <c r="J40" s="21" t="n"/>
      <c r="K40" s="24">
        <f>IF($E40="","",IF($J40&lt;&gt;"",$J40,$I40))</f>
        <v/>
      </c>
      <c r="L40" s="24">
        <f>IF(OR($G40="",$K40=""),"",$G40*$K40)</f>
        <v/>
      </c>
      <c r="M40" s="22" t="n"/>
      <c r="N40" s="24">
        <f>IF(OR($L40="",$M40="",$S40=""),"",IF($S40="Canceled",0,$L40*$M40))</f>
        <v/>
      </c>
      <c r="O40" s="21" t="n"/>
      <c r="P40" s="24">
        <f>IF(OR($L40="",$M40="",$O40="",$S40=""),"",IF($S40="Canceled",0,($L40-$O40)*$M40))</f>
        <v/>
      </c>
      <c r="Q40" s="16" t="n"/>
      <c r="R40" s="16" t="n"/>
      <c r="S40" s="16" t="n"/>
      <c r="T40" s="23">
        <f>IF(COUNTA($A40:$G40,$J40,$M40,$O40,$Q40:$S40)=0,"",IF($A40="","Check forecast ID",IF(COUNTIF($A$5:$A$124,$A40)&gt;1,"Check duplicate ID",IF($B40="","Check customer",IF($D40="","Check customer type",IF($E40="","Check service",IF($F40="","Check date",IF(OR($F40&lt;Assumptions!$B$5,$F40&gt;Assumptions!$B$6),"Check date outside period",IF($G40="","Check quantity",IF($M40="","Check probability",IF($S40="","Check status",IF(AND($S40="Completed",$F40&gt;TODAY()),"Check completed future date",IF(AND($J40="",$I40=""),"Check rate",IF($O40="","Check direct cost",IF(AND($O40&lt;&gt;"",$L40&lt;&gt;"",$O40&gt;$L40),"Check cost above revenue","Ready for review")))))))))))))))</f>
        <v/>
      </c>
    </row>
    <row r="41">
      <c r="A41" s="16" t="n"/>
      <c r="B41" s="16" t="n"/>
      <c r="C41" s="16" t="n"/>
      <c r="D41" s="16" t="n"/>
      <c r="E41" s="16" t="n"/>
      <c r="F41" s="17" t="n"/>
      <c r="G41" s="18" t="n"/>
      <c r="H41" s="19">
        <f>IF($E41="","",IFERROR(VLOOKUP($E41,Assumptions!$A$11:$C$18,2,FALSE),""))</f>
        <v/>
      </c>
      <c r="I41" s="20">
        <f>IF($E41="","",IFERROR(VLOOKUP($E41,Assumptions!$A$11:$C$18,3,FALSE),""))</f>
        <v/>
      </c>
      <c r="J41" s="21" t="n"/>
      <c r="K41" s="20">
        <f>IF($E41="","",IF($J41&lt;&gt;"",$J41,$I41))</f>
        <v/>
      </c>
      <c r="L41" s="20">
        <f>IF(OR($G41="",$K41=""),"",$G41*$K41)</f>
        <v/>
      </c>
      <c r="M41" s="22" t="n"/>
      <c r="N41" s="20">
        <f>IF(OR($L41="",$M41="",$S41=""),"",IF($S41="Canceled",0,$L41*$M41))</f>
        <v/>
      </c>
      <c r="O41" s="21" t="n"/>
      <c r="P41" s="20">
        <f>IF(OR($L41="",$M41="",$O41="",$S41=""),"",IF($S41="Canceled",0,($L41-$O41)*$M41))</f>
        <v/>
      </c>
      <c r="Q41" s="16" t="n"/>
      <c r="R41" s="16" t="n"/>
      <c r="S41" s="16" t="n"/>
      <c r="T41" s="19">
        <f>IF(COUNTA($A41:$G41,$J41,$M41,$O41,$Q41:$S41)=0,"",IF($A41="","Check forecast ID",IF(COUNTIF($A$5:$A$124,$A41)&gt;1,"Check duplicate ID",IF($B41="","Check customer",IF($D41="","Check customer type",IF($E41="","Check service",IF($F41="","Check date",IF(OR($F41&lt;Assumptions!$B$5,$F41&gt;Assumptions!$B$6),"Check date outside period",IF($G41="","Check quantity",IF($M41="","Check probability",IF($S41="","Check status",IF(AND($S41="Completed",$F41&gt;TODAY()),"Check completed future date",IF(AND($J41="",$I41=""),"Check rate",IF($O41="","Check direct cost",IF(AND($O41&lt;&gt;"",$L41&lt;&gt;"",$O41&gt;$L41),"Check cost above revenue","Ready for review")))))))))))))))</f>
        <v/>
      </c>
    </row>
    <row r="42">
      <c r="A42" s="16" t="n"/>
      <c r="B42" s="16" t="n"/>
      <c r="C42" s="16" t="n"/>
      <c r="D42" s="16" t="n"/>
      <c r="E42" s="16" t="n"/>
      <c r="F42" s="17" t="n"/>
      <c r="G42" s="18" t="n"/>
      <c r="H42" s="23">
        <f>IF($E42="","",IFERROR(VLOOKUP($E42,Assumptions!$A$11:$C$18,2,FALSE),""))</f>
        <v/>
      </c>
      <c r="I42" s="24">
        <f>IF($E42="","",IFERROR(VLOOKUP($E42,Assumptions!$A$11:$C$18,3,FALSE),""))</f>
        <v/>
      </c>
      <c r="J42" s="21" t="n"/>
      <c r="K42" s="24">
        <f>IF($E42="","",IF($J42&lt;&gt;"",$J42,$I42))</f>
        <v/>
      </c>
      <c r="L42" s="24">
        <f>IF(OR($G42="",$K42=""),"",$G42*$K42)</f>
        <v/>
      </c>
      <c r="M42" s="22" t="n"/>
      <c r="N42" s="24">
        <f>IF(OR($L42="",$M42="",$S42=""),"",IF($S42="Canceled",0,$L42*$M42))</f>
        <v/>
      </c>
      <c r="O42" s="21" t="n"/>
      <c r="P42" s="24">
        <f>IF(OR($L42="",$M42="",$O42="",$S42=""),"",IF($S42="Canceled",0,($L42-$O42)*$M42))</f>
        <v/>
      </c>
      <c r="Q42" s="16" t="n"/>
      <c r="R42" s="16" t="n"/>
      <c r="S42" s="16" t="n"/>
      <c r="T42" s="23">
        <f>IF(COUNTA($A42:$G42,$J42,$M42,$O42,$Q42:$S42)=0,"",IF($A42="","Check forecast ID",IF(COUNTIF($A$5:$A$124,$A42)&gt;1,"Check duplicate ID",IF($B42="","Check customer",IF($D42="","Check customer type",IF($E42="","Check service",IF($F42="","Check date",IF(OR($F42&lt;Assumptions!$B$5,$F42&gt;Assumptions!$B$6),"Check date outside period",IF($G42="","Check quantity",IF($M42="","Check probability",IF($S42="","Check status",IF(AND($S42="Completed",$F42&gt;TODAY()),"Check completed future date",IF(AND($J42="",$I42=""),"Check rate",IF($O42="","Check direct cost",IF(AND($O42&lt;&gt;"",$L42&lt;&gt;"",$O42&gt;$L42),"Check cost above revenue","Ready for review")))))))))))))))</f>
        <v/>
      </c>
    </row>
    <row r="43">
      <c r="A43" s="16" t="n"/>
      <c r="B43" s="16" t="n"/>
      <c r="C43" s="16" t="n"/>
      <c r="D43" s="16" t="n"/>
      <c r="E43" s="16" t="n"/>
      <c r="F43" s="17" t="n"/>
      <c r="G43" s="18" t="n"/>
      <c r="H43" s="19">
        <f>IF($E43="","",IFERROR(VLOOKUP($E43,Assumptions!$A$11:$C$18,2,FALSE),""))</f>
        <v/>
      </c>
      <c r="I43" s="20">
        <f>IF($E43="","",IFERROR(VLOOKUP($E43,Assumptions!$A$11:$C$18,3,FALSE),""))</f>
        <v/>
      </c>
      <c r="J43" s="21" t="n"/>
      <c r="K43" s="20">
        <f>IF($E43="","",IF($J43&lt;&gt;"",$J43,$I43))</f>
        <v/>
      </c>
      <c r="L43" s="20">
        <f>IF(OR($G43="",$K43=""),"",$G43*$K43)</f>
        <v/>
      </c>
      <c r="M43" s="22" t="n"/>
      <c r="N43" s="20">
        <f>IF(OR($L43="",$M43="",$S43=""),"",IF($S43="Canceled",0,$L43*$M43))</f>
        <v/>
      </c>
      <c r="O43" s="21" t="n"/>
      <c r="P43" s="20">
        <f>IF(OR($L43="",$M43="",$O43="",$S43=""),"",IF($S43="Canceled",0,($L43-$O43)*$M43))</f>
        <v/>
      </c>
      <c r="Q43" s="16" t="n"/>
      <c r="R43" s="16" t="n"/>
      <c r="S43" s="16" t="n"/>
      <c r="T43" s="19">
        <f>IF(COUNTA($A43:$G43,$J43,$M43,$O43,$Q43:$S43)=0,"",IF($A43="","Check forecast ID",IF(COUNTIF($A$5:$A$124,$A43)&gt;1,"Check duplicate ID",IF($B43="","Check customer",IF($D43="","Check customer type",IF($E43="","Check service",IF($F43="","Check date",IF(OR($F43&lt;Assumptions!$B$5,$F43&gt;Assumptions!$B$6),"Check date outside period",IF($G43="","Check quantity",IF($M43="","Check probability",IF($S43="","Check status",IF(AND($S43="Completed",$F43&gt;TODAY()),"Check completed future date",IF(AND($J43="",$I43=""),"Check rate",IF($O43="","Check direct cost",IF(AND($O43&lt;&gt;"",$L43&lt;&gt;"",$O43&gt;$L43),"Check cost above revenue","Ready for review")))))))))))))))</f>
        <v/>
      </c>
    </row>
    <row r="44">
      <c r="A44" s="16" t="n"/>
      <c r="B44" s="16" t="n"/>
      <c r="C44" s="16" t="n"/>
      <c r="D44" s="16" t="n"/>
      <c r="E44" s="16" t="n"/>
      <c r="F44" s="17" t="n"/>
      <c r="G44" s="18" t="n"/>
      <c r="H44" s="23">
        <f>IF($E44="","",IFERROR(VLOOKUP($E44,Assumptions!$A$11:$C$18,2,FALSE),""))</f>
        <v/>
      </c>
      <c r="I44" s="24">
        <f>IF($E44="","",IFERROR(VLOOKUP($E44,Assumptions!$A$11:$C$18,3,FALSE),""))</f>
        <v/>
      </c>
      <c r="J44" s="21" t="n"/>
      <c r="K44" s="24">
        <f>IF($E44="","",IF($J44&lt;&gt;"",$J44,$I44))</f>
        <v/>
      </c>
      <c r="L44" s="24">
        <f>IF(OR($G44="",$K44=""),"",$G44*$K44)</f>
        <v/>
      </c>
      <c r="M44" s="22" t="n"/>
      <c r="N44" s="24">
        <f>IF(OR($L44="",$M44="",$S44=""),"",IF($S44="Canceled",0,$L44*$M44))</f>
        <v/>
      </c>
      <c r="O44" s="21" t="n"/>
      <c r="P44" s="24">
        <f>IF(OR($L44="",$M44="",$O44="",$S44=""),"",IF($S44="Canceled",0,($L44-$O44)*$M44))</f>
        <v/>
      </c>
      <c r="Q44" s="16" t="n"/>
      <c r="R44" s="16" t="n"/>
      <c r="S44" s="16" t="n"/>
      <c r="T44" s="23">
        <f>IF(COUNTA($A44:$G44,$J44,$M44,$O44,$Q44:$S44)=0,"",IF($A44="","Check forecast ID",IF(COUNTIF($A$5:$A$124,$A44)&gt;1,"Check duplicate ID",IF($B44="","Check customer",IF($D44="","Check customer type",IF($E44="","Check service",IF($F44="","Check date",IF(OR($F44&lt;Assumptions!$B$5,$F44&gt;Assumptions!$B$6),"Check date outside period",IF($G44="","Check quantity",IF($M44="","Check probability",IF($S44="","Check status",IF(AND($S44="Completed",$F44&gt;TODAY()),"Check completed future date",IF(AND($J44="",$I44=""),"Check rate",IF($O44="","Check direct cost",IF(AND($O44&lt;&gt;"",$L44&lt;&gt;"",$O44&gt;$L44),"Check cost above revenue","Ready for review")))))))))))))))</f>
        <v/>
      </c>
    </row>
    <row r="45">
      <c r="A45" s="16" t="n"/>
      <c r="B45" s="16" t="n"/>
      <c r="C45" s="16" t="n"/>
      <c r="D45" s="16" t="n"/>
      <c r="E45" s="16" t="n"/>
      <c r="F45" s="17" t="n"/>
      <c r="G45" s="18" t="n"/>
      <c r="H45" s="19">
        <f>IF($E45="","",IFERROR(VLOOKUP($E45,Assumptions!$A$11:$C$18,2,FALSE),""))</f>
        <v/>
      </c>
      <c r="I45" s="20">
        <f>IF($E45="","",IFERROR(VLOOKUP($E45,Assumptions!$A$11:$C$18,3,FALSE),""))</f>
        <v/>
      </c>
      <c r="J45" s="21" t="n"/>
      <c r="K45" s="20">
        <f>IF($E45="","",IF($J45&lt;&gt;"",$J45,$I45))</f>
        <v/>
      </c>
      <c r="L45" s="20">
        <f>IF(OR($G45="",$K45=""),"",$G45*$K45)</f>
        <v/>
      </c>
      <c r="M45" s="22" t="n"/>
      <c r="N45" s="20">
        <f>IF(OR($L45="",$M45="",$S45=""),"",IF($S45="Canceled",0,$L45*$M45))</f>
        <v/>
      </c>
      <c r="O45" s="21" t="n"/>
      <c r="P45" s="20">
        <f>IF(OR($L45="",$M45="",$O45="",$S45=""),"",IF($S45="Canceled",0,($L45-$O45)*$M45))</f>
        <v/>
      </c>
      <c r="Q45" s="16" t="n"/>
      <c r="R45" s="16" t="n"/>
      <c r="S45" s="16" t="n"/>
      <c r="T45" s="19">
        <f>IF(COUNTA($A45:$G45,$J45,$M45,$O45,$Q45:$S45)=0,"",IF($A45="","Check forecast ID",IF(COUNTIF($A$5:$A$124,$A45)&gt;1,"Check duplicate ID",IF($B45="","Check customer",IF($D45="","Check customer type",IF($E45="","Check service",IF($F45="","Check date",IF(OR($F45&lt;Assumptions!$B$5,$F45&gt;Assumptions!$B$6),"Check date outside period",IF($G45="","Check quantity",IF($M45="","Check probability",IF($S45="","Check status",IF(AND($S45="Completed",$F45&gt;TODAY()),"Check completed future date",IF(AND($J45="",$I45=""),"Check rate",IF($O45="","Check direct cost",IF(AND($O45&lt;&gt;"",$L45&lt;&gt;"",$O45&gt;$L45),"Check cost above revenue","Ready for review")))))))))))))))</f>
        <v/>
      </c>
    </row>
    <row r="46">
      <c r="A46" s="16" t="n"/>
      <c r="B46" s="16" t="n"/>
      <c r="C46" s="16" t="n"/>
      <c r="D46" s="16" t="n"/>
      <c r="E46" s="16" t="n"/>
      <c r="F46" s="17" t="n"/>
      <c r="G46" s="18" t="n"/>
      <c r="H46" s="23">
        <f>IF($E46="","",IFERROR(VLOOKUP($E46,Assumptions!$A$11:$C$18,2,FALSE),""))</f>
        <v/>
      </c>
      <c r="I46" s="24">
        <f>IF($E46="","",IFERROR(VLOOKUP($E46,Assumptions!$A$11:$C$18,3,FALSE),""))</f>
        <v/>
      </c>
      <c r="J46" s="21" t="n"/>
      <c r="K46" s="24">
        <f>IF($E46="","",IF($J46&lt;&gt;"",$J46,$I46))</f>
        <v/>
      </c>
      <c r="L46" s="24">
        <f>IF(OR($G46="",$K46=""),"",$G46*$K46)</f>
        <v/>
      </c>
      <c r="M46" s="22" t="n"/>
      <c r="N46" s="24">
        <f>IF(OR($L46="",$M46="",$S46=""),"",IF($S46="Canceled",0,$L46*$M46))</f>
        <v/>
      </c>
      <c r="O46" s="21" t="n"/>
      <c r="P46" s="24">
        <f>IF(OR($L46="",$M46="",$O46="",$S46=""),"",IF($S46="Canceled",0,($L46-$O46)*$M46))</f>
        <v/>
      </c>
      <c r="Q46" s="16" t="n"/>
      <c r="R46" s="16" t="n"/>
      <c r="S46" s="16" t="n"/>
      <c r="T46" s="23">
        <f>IF(COUNTA($A46:$G46,$J46,$M46,$O46,$Q46:$S46)=0,"",IF($A46="","Check forecast ID",IF(COUNTIF($A$5:$A$124,$A46)&gt;1,"Check duplicate ID",IF($B46="","Check customer",IF($D46="","Check customer type",IF($E46="","Check service",IF($F46="","Check date",IF(OR($F46&lt;Assumptions!$B$5,$F46&gt;Assumptions!$B$6),"Check date outside period",IF($G46="","Check quantity",IF($M46="","Check probability",IF($S46="","Check status",IF(AND($S46="Completed",$F46&gt;TODAY()),"Check completed future date",IF(AND($J46="",$I46=""),"Check rate",IF($O46="","Check direct cost",IF(AND($O46&lt;&gt;"",$L46&lt;&gt;"",$O46&gt;$L46),"Check cost above revenue","Ready for review")))))))))))))))</f>
        <v/>
      </c>
    </row>
    <row r="47">
      <c r="A47" s="16" t="n"/>
      <c r="B47" s="16" t="n"/>
      <c r="C47" s="16" t="n"/>
      <c r="D47" s="16" t="n"/>
      <c r="E47" s="16" t="n"/>
      <c r="F47" s="17" t="n"/>
      <c r="G47" s="18" t="n"/>
      <c r="H47" s="19">
        <f>IF($E47="","",IFERROR(VLOOKUP($E47,Assumptions!$A$11:$C$18,2,FALSE),""))</f>
        <v/>
      </c>
      <c r="I47" s="20">
        <f>IF($E47="","",IFERROR(VLOOKUP($E47,Assumptions!$A$11:$C$18,3,FALSE),""))</f>
        <v/>
      </c>
      <c r="J47" s="21" t="n"/>
      <c r="K47" s="20">
        <f>IF($E47="","",IF($J47&lt;&gt;"",$J47,$I47))</f>
        <v/>
      </c>
      <c r="L47" s="20">
        <f>IF(OR($G47="",$K47=""),"",$G47*$K47)</f>
        <v/>
      </c>
      <c r="M47" s="22" t="n"/>
      <c r="N47" s="20">
        <f>IF(OR($L47="",$M47="",$S47=""),"",IF($S47="Canceled",0,$L47*$M47))</f>
        <v/>
      </c>
      <c r="O47" s="21" t="n"/>
      <c r="P47" s="20">
        <f>IF(OR($L47="",$M47="",$O47="",$S47=""),"",IF($S47="Canceled",0,($L47-$O47)*$M47))</f>
        <v/>
      </c>
      <c r="Q47" s="16" t="n"/>
      <c r="R47" s="16" t="n"/>
      <c r="S47" s="16" t="n"/>
      <c r="T47" s="19">
        <f>IF(COUNTA($A47:$G47,$J47,$M47,$O47,$Q47:$S47)=0,"",IF($A47="","Check forecast ID",IF(COUNTIF($A$5:$A$124,$A47)&gt;1,"Check duplicate ID",IF($B47="","Check customer",IF($D47="","Check customer type",IF($E47="","Check service",IF($F47="","Check date",IF(OR($F47&lt;Assumptions!$B$5,$F47&gt;Assumptions!$B$6),"Check date outside period",IF($G47="","Check quantity",IF($M47="","Check probability",IF($S47="","Check status",IF(AND($S47="Completed",$F47&gt;TODAY()),"Check completed future date",IF(AND($J47="",$I47=""),"Check rate",IF($O47="","Check direct cost",IF(AND($O47&lt;&gt;"",$L47&lt;&gt;"",$O47&gt;$L47),"Check cost above revenue","Ready for review")))))))))))))))</f>
        <v/>
      </c>
    </row>
    <row r="48">
      <c r="A48" s="16" t="n"/>
      <c r="B48" s="16" t="n"/>
      <c r="C48" s="16" t="n"/>
      <c r="D48" s="16" t="n"/>
      <c r="E48" s="16" t="n"/>
      <c r="F48" s="17" t="n"/>
      <c r="G48" s="18" t="n"/>
      <c r="H48" s="23">
        <f>IF($E48="","",IFERROR(VLOOKUP($E48,Assumptions!$A$11:$C$18,2,FALSE),""))</f>
        <v/>
      </c>
      <c r="I48" s="24">
        <f>IF($E48="","",IFERROR(VLOOKUP($E48,Assumptions!$A$11:$C$18,3,FALSE),""))</f>
        <v/>
      </c>
      <c r="J48" s="21" t="n"/>
      <c r="K48" s="24">
        <f>IF($E48="","",IF($J48&lt;&gt;"",$J48,$I48))</f>
        <v/>
      </c>
      <c r="L48" s="24">
        <f>IF(OR($G48="",$K48=""),"",$G48*$K48)</f>
        <v/>
      </c>
      <c r="M48" s="22" t="n"/>
      <c r="N48" s="24">
        <f>IF(OR($L48="",$M48="",$S48=""),"",IF($S48="Canceled",0,$L48*$M48))</f>
        <v/>
      </c>
      <c r="O48" s="21" t="n"/>
      <c r="P48" s="24">
        <f>IF(OR($L48="",$M48="",$O48="",$S48=""),"",IF($S48="Canceled",0,($L48-$O48)*$M48))</f>
        <v/>
      </c>
      <c r="Q48" s="16" t="n"/>
      <c r="R48" s="16" t="n"/>
      <c r="S48" s="16" t="n"/>
      <c r="T48" s="23">
        <f>IF(COUNTA($A48:$G48,$J48,$M48,$O48,$Q48:$S48)=0,"",IF($A48="","Check forecast ID",IF(COUNTIF($A$5:$A$124,$A48)&gt;1,"Check duplicate ID",IF($B48="","Check customer",IF($D48="","Check customer type",IF($E48="","Check service",IF($F48="","Check date",IF(OR($F48&lt;Assumptions!$B$5,$F48&gt;Assumptions!$B$6),"Check date outside period",IF($G48="","Check quantity",IF($M48="","Check probability",IF($S48="","Check status",IF(AND($S48="Completed",$F48&gt;TODAY()),"Check completed future date",IF(AND($J48="",$I48=""),"Check rate",IF($O48="","Check direct cost",IF(AND($O48&lt;&gt;"",$L48&lt;&gt;"",$O48&gt;$L48),"Check cost above revenue","Ready for review")))))))))))))))</f>
        <v/>
      </c>
    </row>
    <row r="49">
      <c r="A49" s="16" t="n"/>
      <c r="B49" s="16" t="n"/>
      <c r="C49" s="16" t="n"/>
      <c r="D49" s="16" t="n"/>
      <c r="E49" s="16" t="n"/>
      <c r="F49" s="17" t="n"/>
      <c r="G49" s="18" t="n"/>
      <c r="H49" s="19">
        <f>IF($E49="","",IFERROR(VLOOKUP($E49,Assumptions!$A$11:$C$18,2,FALSE),""))</f>
        <v/>
      </c>
      <c r="I49" s="20">
        <f>IF($E49="","",IFERROR(VLOOKUP($E49,Assumptions!$A$11:$C$18,3,FALSE),""))</f>
        <v/>
      </c>
      <c r="J49" s="21" t="n"/>
      <c r="K49" s="20">
        <f>IF($E49="","",IF($J49&lt;&gt;"",$J49,$I49))</f>
        <v/>
      </c>
      <c r="L49" s="20">
        <f>IF(OR($G49="",$K49=""),"",$G49*$K49)</f>
        <v/>
      </c>
      <c r="M49" s="22" t="n"/>
      <c r="N49" s="20">
        <f>IF(OR($L49="",$M49="",$S49=""),"",IF($S49="Canceled",0,$L49*$M49))</f>
        <v/>
      </c>
      <c r="O49" s="21" t="n"/>
      <c r="P49" s="20">
        <f>IF(OR($L49="",$M49="",$O49="",$S49=""),"",IF($S49="Canceled",0,($L49-$O49)*$M49))</f>
        <v/>
      </c>
      <c r="Q49" s="16" t="n"/>
      <c r="R49" s="16" t="n"/>
      <c r="S49" s="16" t="n"/>
      <c r="T49" s="19">
        <f>IF(COUNTA($A49:$G49,$J49,$M49,$O49,$Q49:$S49)=0,"",IF($A49="","Check forecast ID",IF(COUNTIF($A$5:$A$124,$A49)&gt;1,"Check duplicate ID",IF($B49="","Check customer",IF($D49="","Check customer type",IF($E49="","Check service",IF($F49="","Check date",IF(OR($F49&lt;Assumptions!$B$5,$F49&gt;Assumptions!$B$6),"Check date outside period",IF($G49="","Check quantity",IF($M49="","Check probability",IF($S49="","Check status",IF(AND($S49="Completed",$F49&gt;TODAY()),"Check completed future date",IF(AND($J49="",$I49=""),"Check rate",IF($O49="","Check direct cost",IF(AND($O49&lt;&gt;"",$L49&lt;&gt;"",$O49&gt;$L49),"Check cost above revenue","Ready for review")))))))))))))))</f>
        <v/>
      </c>
    </row>
    <row r="50">
      <c r="A50" s="16" t="n"/>
      <c r="B50" s="16" t="n"/>
      <c r="C50" s="16" t="n"/>
      <c r="D50" s="16" t="n"/>
      <c r="E50" s="16" t="n"/>
      <c r="F50" s="17" t="n"/>
      <c r="G50" s="18" t="n"/>
      <c r="H50" s="23">
        <f>IF($E50="","",IFERROR(VLOOKUP($E50,Assumptions!$A$11:$C$18,2,FALSE),""))</f>
        <v/>
      </c>
      <c r="I50" s="24">
        <f>IF($E50="","",IFERROR(VLOOKUP($E50,Assumptions!$A$11:$C$18,3,FALSE),""))</f>
        <v/>
      </c>
      <c r="J50" s="21" t="n"/>
      <c r="K50" s="24">
        <f>IF($E50="","",IF($J50&lt;&gt;"",$J50,$I50))</f>
        <v/>
      </c>
      <c r="L50" s="24">
        <f>IF(OR($G50="",$K50=""),"",$G50*$K50)</f>
        <v/>
      </c>
      <c r="M50" s="22" t="n"/>
      <c r="N50" s="24">
        <f>IF(OR($L50="",$M50="",$S50=""),"",IF($S50="Canceled",0,$L50*$M50))</f>
        <v/>
      </c>
      <c r="O50" s="21" t="n"/>
      <c r="P50" s="24">
        <f>IF(OR($L50="",$M50="",$O50="",$S50=""),"",IF($S50="Canceled",0,($L50-$O50)*$M50))</f>
        <v/>
      </c>
      <c r="Q50" s="16" t="n"/>
      <c r="R50" s="16" t="n"/>
      <c r="S50" s="16" t="n"/>
      <c r="T50" s="23">
        <f>IF(COUNTA($A50:$G50,$J50,$M50,$O50,$Q50:$S50)=0,"",IF($A50="","Check forecast ID",IF(COUNTIF($A$5:$A$124,$A50)&gt;1,"Check duplicate ID",IF($B50="","Check customer",IF($D50="","Check customer type",IF($E50="","Check service",IF($F50="","Check date",IF(OR($F50&lt;Assumptions!$B$5,$F50&gt;Assumptions!$B$6),"Check date outside period",IF($G50="","Check quantity",IF($M50="","Check probability",IF($S50="","Check status",IF(AND($S50="Completed",$F50&gt;TODAY()),"Check completed future date",IF(AND($J50="",$I50=""),"Check rate",IF($O50="","Check direct cost",IF(AND($O50&lt;&gt;"",$L50&lt;&gt;"",$O50&gt;$L50),"Check cost above revenue","Ready for review")))))))))))))))</f>
        <v/>
      </c>
    </row>
    <row r="51">
      <c r="A51" s="16" t="n"/>
      <c r="B51" s="16" t="n"/>
      <c r="C51" s="16" t="n"/>
      <c r="D51" s="16" t="n"/>
      <c r="E51" s="16" t="n"/>
      <c r="F51" s="17" t="n"/>
      <c r="G51" s="18" t="n"/>
      <c r="H51" s="19">
        <f>IF($E51="","",IFERROR(VLOOKUP($E51,Assumptions!$A$11:$C$18,2,FALSE),""))</f>
        <v/>
      </c>
      <c r="I51" s="20">
        <f>IF($E51="","",IFERROR(VLOOKUP($E51,Assumptions!$A$11:$C$18,3,FALSE),""))</f>
        <v/>
      </c>
      <c r="J51" s="21" t="n"/>
      <c r="K51" s="20">
        <f>IF($E51="","",IF($J51&lt;&gt;"",$J51,$I51))</f>
        <v/>
      </c>
      <c r="L51" s="20">
        <f>IF(OR($G51="",$K51=""),"",$G51*$K51)</f>
        <v/>
      </c>
      <c r="M51" s="22" t="n"/>
      <c r="N51" s="20">
        <f>IF(OR($L51="",$M51="",$S51=""),"",IF($S51="Canceled",0,$L51*$M51))</f>
        <v/>
      </c>
      <c r="O51" s="21" t="n"/>
      <c r="P51" s="20">
        <f>IF(OR($L51="",$M51="",$O51="",$S51=""),"",IF($S51="Canceled",0,($L51-$O51)*$M51))</f>
        <v/>
      </c>
      <c r="Q51" s="16" t="n"/>
      <c r="R51" s="16" t="n"/>
      <c r="S51" s="16" t="n"/>
      <c r="T51" s="19">
        <f>IF(COUNTA($A51:$G51,$J51,$M51,$O51,$Q51:$S51)=0,"",IF($A51="","Check forecast ID",IF(COUNTIF($A$5:$A$124,$A51)&gt;1,"Check duplicate ID",IF($B51="","Check customer",IF($D51="","Check customer type",IF($E51="","Check service",IF($F51="","Check date",IF(OR($F51&lt;Assumptions!$B$5,$F51&gt;Assumptions!$B$6),"Check date outside period",IF($G51="","Check quantity",IF($M51="","Check probability",IF($S51="","Check status",IF(AND($S51="Completed",$F51&gt;TODAY()),"Check completed future date",IF(AND($J51="",$I51=""),"Check rate",IF($O51="","Check direct cost",IF(AND($O51&lt;&gt;"",$L51&lt;&gt;"",$O51&gt;$L51),"Check cost above revenue","Ready for review")))))))))))))))</f>
        <v/>
      </c>
    </row>
    <row r="52">
      <c r="A52" s="16" t="n"/>
      <c r="B52" s="16" t="n"/>
      <c r="C52" s="16" t="n"/>
      <c r="D52" s="16" t="n"/>
      <c r="E52" s="16" t="n"/>
      <c r="F52" s="17" t="n"/>
      <c r="G52" s="18" t="n"/>
      <c r="H52" s="23">
        <f>IF($E52="","",IFERROR(VLOOKUP($E52,Assumptions!$A$11:$C$18,2,FALSE),""))</f>
        <v/>
      </c>
      <c r="I52" s="24">
        <f>IF($E52="","",IFERROR(VLOOKUP($E52,Assumptions!$A$11:$C$18,3,FALSE),""))</f>
        <v/>
      </c>
      <c r="J52" s="21" t="n"/>
      <c r="K52" s="24">
        <f>IF($E52="","",IF($J52&lt;&gt;"",$J52,$I52))</f>
        <v/>
      </c>
      <c r="L52" s="24">
        <f>IF(OR($G52="",$K52=""),"",$G52*$K52)</f>
        <v/>
      </c>
      <c r="M52" s="22" t="n"/>
      <c r="N52" s="24">
        <f>IF(OR($L52="",$M52="",$S52=""),"",IF($S52="Canceled",0,$L52*$M52))</f>
        <v/>
      </c>
      <c r="O52" s="21" t="n"/>
      <c r="P52" s="24">
        <f>IF(OR($L52="",$M52="",$O52="",$S52=""),"",IF($S52="Canceled",0,($L52-$O52)*$M52))</f>
        <v/>
      </c>
      <c r="Q52" s="16" t="n"/>
      <c r="R52" s="16" t="n"/>
      <c r="S52" s="16" t="n"/>
      <c r="T52" s="23">
        <f>IF(COUNTA($A52:$G52,$J52,$M52,$O52,$Q52:$S52)=0,"",IF($A52="","Check forecast ID",IF(COUNTIF($A$5:$A$124,$A52)&gt;1,"Check duplicate ID",IF($B52="","Check customer",IF($D52="","Check customer type",IF($E52="","Check service",IF($F52="","Check date",IF(OR($F52&lt;Assumptions!$B$5,$F52&gt;Assumptions!$B$6),"Check date outside period",IF($G52="","Check quantity",IF($M52="","Check probability",IF($S52="","Check status",IF(AND($S52="Completed",$F52&gt;TODAY()),"Check completed future date",IF(AND($J52="",$I52=""),"Check rate",IF($O52="","Check direct cost",IF(AND($O52&lt;&gt;"",$L52&lt;&gt;"",$O52&gt;$L52),"Check cost above revenue","Ready for review")))))))))))))))</f>
        <v/>
      </c>
    </row>
    <row r="53">
      <c r="A53" s="16" t="n"/>
      <c r="B53" s="16" t="n"/>
      <c r="C53" s="16" t="n"/>
      <c r="D53" s="16" t="n"/>
      <c r="E53" s="16" t="n"/>
      <c r="F53" s="17" t="n"/>
      <c r="G53" s="18" t="n"/>
      <c r="H53" s="19">
        <f>IF($E53="","",IFERROR(VLOOKUP($E53,Assumptions!$A$11:$C$18,2,FALSE),""))</f>
        <v/>
      </c>
      <c r="I53" s="20">
        <f>IF($E53="","",IFERROR(VLOOKUP($E53,Assumptions!$A$11:$C$18,3,FALSE),""))</f>
        <v/>
      </c>
      <c r="J53" s="21" t="n"/>
      <c r="K53" s="20">
        <f>IF($E53="","",IF($J53&lt;&gt;"",$J53,$I53))</f>
        <v/>
      </c>
      <c r="L53" s="20">
        <f>IF(OR($G53="",$K53=""),"",$G53*$K53)</f>
        <v/>
      </c>
      <c r="M53" s="22" t="n"/>
      <c r="N53" s="20">
        <f>IF(OR($L53="",$M53="",$S53=""),"",IF($S53="Canceled",0,$L53*$M53))</f>
        <v/>
      </c>
      <c r="O53" s="21" t="n"/>
      <c r="P53" s="20">
        <f>IF(OR($L53="",$M53="",$O53="",$S53=""),"",IF($S53="Canceled",0,($L53-$O53)*$M53))</f>
        <v/>
      </c>
      <c r="Q53" s="16" t="n"/>
      <c r="R53" s="16" t="n"/>
      <c r="S53" s="16" t="n"/>
      <c r="T53" s="19">
        <f>IF(COUNTA($A53:$G53,$J53,$M53,$O53,$Q53:$S53)=0,"",IF($A53="","Check forecast ID",IF(COUNTIF($A$5:$A$124,$A53)&gt;1,"Check duplicate ID",IF($B53="","Check customer",IF($D53="","Check customer type",IF($E53="","Check service",IF($F53="","Check date",IF(OR($F53&lt;Assumptions!$B$5,$F53&gt;Assumptions!$B$6),"Check date outside period",IF($G53="","Check quantity",IF($M53="","Check probability",IF($S53="","Check status",IF(AND($S53="Completed",$F53&gt;TODAY()),"Check completed future date",IF(AND($J53="",$I53=""),"Check rate",IF($O53="","Check direct cost",IF(AND($O53&lt;&gt;"",$L53&lt;&gt;"",$O53&gt;$L53),"Check cost above revenue","Ready for review")))))))))))))))</f>
        <v/>
      </c>
    </row>
    <row r="54">
      <c r="A54" s="16" t="n"/>
      <c r="B54" s="16" t="n"/>
      <c r="C54" s="16" t="n"/>
      <c r="D54" s="16" t="n"/>
      <c r="E54" s="16" t="n"/>
      <c r="F54" s="17" t="n"/>
      <c r="G54" s="18" t="n"/>
      <c r="H54" s="23">
        <f>IF($E54="","",IFERROR(VLOOKUP($E54,Assumptions!$A$11:$C$18,2,FALSE),""))</f>
        <v/>
      </c>
      <c r="I54" s="24">
        <f>IF($E54="","",IFERROR(VLOOKUP($E54,Assumptions!$A$11:$C$18,3,FALSE),""))</f>
        <v/>
      </c>
      <c r="J54" s="21" t="n"/>
      <c r="K54" s="24">
        <f>IF($E54="","",IF($J54&lt;&gt;"",$J54,$I54))</f>
        <v/>
      </c>
      <c r="L54" s="24">
        <f>IF(OR($G54="",$K54=""),"",$G54*$K54)</f>
        <v/>
      </c>
      <c r="M54" s="22" t="n"/>
      <c r="N54" s="24">
        <f>IF(OR($L54="",$M54="",$S54=""),"",IF($S54="Canceled",0,$L54*$M54))</f>
        <v/>
      </c>
      <c r="O54" s="21" t="n"/>
      <c r="P54" s="24">
        <f>IF(OR($L54="",$M54="",$O54="",$S54=""),"",IF($S54="Canceled",0,($L54-$O54)*$M54))</f>
        <v/>
      </c>
      <c r="Q54" s="16" t="n"/>
      <c r="R54" s="16" t="n"/>
      <c r="S54" s="16" t="n"/>
      <c r="T54" s="23">
        <f>IF(COUNTA($A54:$G54,$J54,$M54,$O54,$Q54:$S54)=0,"",IF($A54="","Check forecast ID",IF(COUNTIF($A$5:$A$124,$A54)&gt;1,"Check duplicate ID",IF($B54="","Check customer",IF($D54="","Check customer type",IF($E54="","Check service",IF($F54="","Check date",IF(OR($F54&lt;Assumptions!$B$5,$F54&gt;Assumptions!$B$6),"Check date outside period",IF($G54="","Check quantity",IF($M54="","Check probability",IF($S54="","Check status",IF(AND($S54="Completed",$F54&gt;TODAY()),"Check completed future date",IF(AND($J54="",$I54=""),"Check rate",IF($O54="","Check direct cost",IF(AND($O54&lt;&gt;"",$L54&lt;&gt;"",$O54&gt;$L54),"Check cost above revenue","Ready for review")))))))))))))))</f>
        <v/>
      </c>
    </row>
    <row r="55">
      <c r="A55" s="16" t="n"/>
      <c r="B55" s="16" t="n"/>
      <c r="C55" s="16" t="n"/>
      <c r="D55" s="16" t="n"/>
      <c r="E55" s="16" t="n"/>
      <c r="F55" s="17" t="n"/>
      <c r="G55" s="18" t="n"/>
      <c r="H55" s="19">
        <f>IF($E55="","",IFERROR(VLOOKUP($E55,Assumptions!$A$11:$C$18,2,FALSE),""))</f>
        <v/>
      </c>
      <c r="I55" s="20">
        <f>IF($E55="","",IFERROR(VLOOKUP($E55,Assumptions!$A$11:$C$18,3,FALSE),""))</f>
        <v/>
      </c>
      <c r="J55" s="21" t="n"/>
      <c r="K55" s="20">
        <f>IF($E55="","",IF($J55&lt;&gt;"",$J55,$I55))</f>
        <v/>
      </c>
      <c r="L55" s="20">
        <f>IF(OR($G55="",$K55=""),"",$G55*$K55)</f>
        <v/>
      </c>
      <c r="M55" s="22" t="n"/>
      <c r="N55" s="20">
        <f>IF(OR($L55="",$M55="",$S55=""),"",IF($S55="Canceled",0,$L55*$M55))</f>
        <v/>
      </c>
      <c r="O55" s="21" t="n"/>
      <c r="P55" s="20">
        <f>IF(OR($L55="",$M55="",$O55="",$S55=""),"",IF($S55="Canceled",0,($L55-$O55)*$M55))</f>
        <v/>
      </c>
      <c r="Q55" s="16" t="n"/>
      <c r="R55" s="16" t="n"/>
      <c r="S55" s="16" t="n"/>
      <c r="T55" s="19">
        <f>IF(COUNTA($A55:$G55,$J55,$M55,$O55,$Q55:$S55)=0,"",IF($A55="","Check forecast ID",IF(COUNTIF($A$5:$A$124,$A55)&gt;1,"Check duplicate ID",IF($B55="","Check customer",IF($D55="","Check customer type",IF($E55="","Check service",IF($F55="","Check date",IF(OR($F55&lt;Assumptions!$B$5,$F55&gt;Assumptions!$B$6),"Check date outside period",IF($G55="","Check quantity",IF($M55="","Check probability",IF($S55="","Check status",IF(AND($S55="Completed",$F55&gt;TODAY()),"Check completed future date",IF(AND($J55="",$I55=""),"Check rate",IF($O55="","Check direct cost",IF(AND($O55&lt;&gt;"",$L55&lt;&gt;"",$O55&gt;$L55),"Check cost above revenue","Ready for review")))))))))))))))</f>
        <v/>
      </c>
    </row>
    <row r="56">
      <c r="A56" s="16" t="n"/>
      <c r="B56" s="16" t="n"/>
      <c r="C56" s="16" t="n"/>
      <c r="D56" s="16" t="n"/>
      <c r="E56" s="16" t="n"/>
      <c r="F56" s="17" t="n"/>
      <c r="G56" s="18" t="n"/>
      <c r="H56" s="23">
        <f>IF($E56="","",IFERROR(VLOOKUP($E56,Assumptions!$A$11:$C$18,2,FALSE),""))</f>
        <v/>
      </c>
      <c r="I56" s="24">
        <f>IF($E56="","",IFERROR(VLOOKUP($E56,Assumptions!$A$11:$C$18,3,FALSE),""))</f>
        <v/>
      </c>
      <c r="J56" s="21" t="n"/>
      <c r="K56" s="24">
        <f>IF($E56="","",IF($J56&lt;&gt;"",$J56,$I56))</f>
        <v/>
      </c>
      <c r="L56" s="24">
        <f>IF(OR($G56="",$K56=""),"",$G56*$K56)</f>
        <v/>
      </c>
      <c r="M56" s="22" t="n"/>
      <c r="N56" s="24">
        <f>IF(OR($L56="",$M56="",$S56=""),"",IF($S56="Canceled",0,$L56*$M56))</f>
        <v/>
      </c>
      <c r="O56" s="21" t="n"/>
      <c r="P56" s="24">
        <f>IF(OR($L56="",$M56="",$O56="",$S56=""),"",IF($S56="Canceled",0,($L56-$O56)*$M56))</f>
        <v/>
      </c>
      <c r="Q56" s="16" t="n"/>
      <c r="R56" s="16" t="n"/>
      <c r="S56" s="16" t="n"/>
      <c r="T56" s="23">
        <f>IF(COUNTA($A56:$G56,$J56,$M56,$O56,$Q56:$S56)=0,"",IF($A56="","Check forecast ID",IF(COUNTIF($A$5:$A$124,$A56)&gt;1,"Check duplicate ID",IF($B56="","Check customer",IF($D56="","Check customer type",IF($E56="","Check service",IF($F56="","Check date",IF(OR($F56&lt;Assumptions!$B$5,$F56&gt;Assumptions!$B$6),"Check date outside period",IF($G56="","Check quantity",IF($M56="","Check probability",IF($S56="","Check status",IF(AND($S56="Completed",$F56&gt;TODAY()),"Check completed future date",IF(AND($J56="",$I56=""),"Check rate",IF($O56="","Check direct cost",IF(AND($O56&lt;&gt;"",$L56&lt;&gt;"",$O56&gt;$L56),"Check cost above revenue","Ready for review")))))))))))))))</f>
        <v/>
      </c>
    </row>
    <row r="57">
      <c r="A57" s="16" t="n"/>
      <c r="B57" s="16" t="n"/>
      <c r="C57" s="16" t="n"/>
      <c r="D57" s="16" t="n"/>
      <c r="E57" s="16" t="n"/>
      <c r="F57" s="17" t="n"/>
      <c r="G57" s="18" t="n"/>
      <c r="H57" s="19">
        <f>IF($E57="","",IFERROR(VLOOKUP($E57,Assumptions!$A$11:$C$18,2,FALSE),""))</f>
        <v/>
      </c>
      <c r="I57" s="20">
        <f>IF($E57="","",IFERROR(VLOOKUP($E57,Assumptions!$A$11:$C$18,3,FALSE),""))</f>
        <v/>
      </c>
      <c r="J57" s="21" t="n"/>
      <c r="K57" s="20">
        <f>IF($E57="","",IF($J57&lt;&gt;"",$J57,$I57))</f>
        <v/>
      </c>
      <c r="L57" s="20">
        <f>IF(OR($G57="",$K57=""),"",$G57*$K57)</f>
        <v/>
      </c>
      <c r="M57" s="22" t="n"/>
      <c r="N57" s="20">
        <f>IF(OR($L57="",$M57="",$S57=""),"",IF($S57="Canceled",0,$L57*$M57))</f>
        <v/>
      </c>
      <c r="O57" s="21" t="n"/>
      <c r="P57" s="20">
        <f>IF(OR($L57="",$M57="",$O57="",$S57=""),"",IF($S57="Canceled",0,($L57-$O57)*$M57))</f>
        <v/>
      </c>
      <c r="Q57" s="16" t="n"/>
      <c r="R57" s="16" t="n"/>
      <c r="S57" s="16" t="n"/>
      <c r="T57" s="19">
        <f>IF(COUNTA($A57:$G57,$J57,$M57,$O57,$Q57:$S57)=0,"",IF($A57="","Check forecast ID",IF(COUNTIF($A$5:$A$124,$A57)&gt;1,"Check duplicate ID",IF($B57="","Check customer",IF($D57="","Check customer type",IF($E57="","Check service",IF($F57="","Check date",IF(OR($F57&lt;Assumptions!$B$5,$F57&gt;Assumptions!$B$6),"Check date outside period",IF($G57="","Check quantity",IF($M57="","Check probability",IF($S57="","Check status",IF(AND($S57="Completed",$F57&gt;TODAY()),"Check completed future date",IF(AND($J57="",$I57=""),"Check rate",IF($O57="","Check direct cost",IF(AND($O57&lt;&gt;"",$L57&lt;&gt;"",$O57&gt;$L57),"Check cost above revenue","Ready for review")))))))))))))))</f>
        <v/>
      </c>
    </row>
    <row r="58">
      <c r="A58" s="16" t="n"/>
      <c r="B58" s="16" t="n"/>
      <c r="C58" s="16" t="n"/>
      <c r="D58" s="16" t="n"/>
      <c r="E58" s="16" t="n"/>
      <c r="F58" s="17" t="n"/>
      <c r="G58" s="18" t="n"/>
      <c r="H58" s="23">
        <f>IF($E58="","",IFERROR(VLOOKUP($E58,Assumptions!$A$11:$C$18,2,FALSE),""))</f>
        <v/>
      </c>
      <c r="I58" s="24">
        <f>IF($E58="","",IFERROR(VLOOKUP($E58,Assumptions!$A$11:$C$18,3,FALSE),""))</f>
        <v/>
      </c>
      <c r="J58" s="21" t="n"/>
      <c r="K58" s="24">
        <f>IF($E58="","",IF($J58&lt;&gt;"",$J58,$I58))</f>
        <v/>
      </c>
      <c r="L58" s="24">
        <f>IF(OR($G58="",$K58=""),"",$G58*$K58)</f>
        <v/>
      </c>
      <c r="M58" s="22" t="n"/>
      <c r="N58" s="24">
        <f>IF(OR($L58="",$M58="",$S58=""),"",IF($S58="Canceled",0,$L58*$M58))</f>
        <v/>
      </c>
      <c r="O58" s="21" t="n"/>
      <c r="P58" s="24">
        <f>IF(OR($L58="",$M58="",$O58="",$S58=""),"",IF($S58="Canceled",0,($L58-$O58)*$M58))</f>
        <v/>
      </c>
      <c r="Q58" s="16" t="n"/>
      <c r="R58" s="16" t="n"/>
      <c r="S58" s="16" t="n"/>
      <c r="T58" s="23">
        <f>IF(COUNTA($A58:$G58,$J58,$M58,$O58,$Q58:$S58)=0,"",IF($A58="","Check forecast ID",IF(COUNTIF($A$5:$A$124,$A58)&gt;1,"Check duplicate ID",IF($B58="","Check customer",IF($D58="","Check customer type",IF($E58="","Check service",IF($F58="","Check date",IF(OR($F58&lt;Assumptions!$B$5,$F58&gt;Assumptions!$B$6),"Check date outside period",IF($G58="","Check quantity",IF($M58="","Check probability",IF($S58="","Check status",IF(AND($S58="Completed",$F58&gt;TODAY()),"Check completed future date",IF(AND($J58="",$I58=""),"Check rate",IF($O58="","Check direct cost",IF(AND($O58&lt;&gt;"",$L58&lt;&gt;"",$O58&gt;$L58),"Check cost above revenue","Ready for review")))))))))))))))</f>
        <v/>
      </c>
    </row>
    <row r="59">
      <c r="A59" s="16" t="n"/>
      <c r="B59" s="16" t="n"/>
      <c r="C59" s="16" t="n"/>
      <c r="D59" s="16" t="n"/>
      <c r="E59" s="16" t="n"/>
      <c r="F59" s="17" t="n"/>
      <c r="G59" s="18" t="n"/>
      <c r="H59" s="19">
        <f>IF($E59="","",IFERROR(VLOOKUP($E59,Assumptions!$A$11:$C$18,2,FALSE),""))</f>
        <v/>
      </c>
      <c r="I59" s="20">
        <f>IF($E59="","",IFERROR(VLOOKUP($E59,Assumptions!$A$11:$C$18,3,FALSE),""))</f>
        <v/>
      </c>
      <c r="J59" s="21" t="n"/>
      <c r="K59" s="20">
        <f>IF($E59="","",IF($J59&lt;&gt;"",$J59,$I59))</f>
        <v/>
      </c>
      <c r="L59" s="20">
        <f>IF(OR($G59="",$K59=""),"",$G59*$K59)</f>
        <v/>
      </c>
      <c r="M59" s="22" t="n"/>
      <c r="N59" s="20">
        <f>IF(OR($L59="",$M59="",$S59=""),"",IF($S59="Canceled",0,$L59*$M59))</f>
        <v/>
      </c>
      <c r="O59" s="21" t="n"/>
      <c r="P59" s="20">
        <f>IF(OR($L59="",$M59="",$O59="",$S59=""),"",IF($S59="Canceled",0,($L59-$O59)*$M59))</f>
        <v/>
      </c>
      <c r="Q59" s="16" t="n"/>
      <c r="R59" s="16" t="n"/>
      <c r="S59" s="16" t="n"/>
      <c r="T59" s="19">
        <f>IF(COUNTA($A59:$G59,$J59,$M59,$O59,$Q59:$S59)=0,"",IF($A59="","Check forecast ID",IF(COUNTIF($A$5:$A$124,$A59)&gt;1,"Check duplicate ID",IF($B59="","Check customer",IF($D59="","Check customer type",IF($E59="","Check service",IF($F59="","Check date",IF(OR($F59&lt;Assumptions!$B$5,$F59&gt;Assumptions!$B$6),"Check date outside period",IF($G59="","Check quantity",IF($M59="","Check probability",IF($S59="","Check status",IF(AND($S59="Completed",$F59&gt;TODAY()),"Check completed future date",IF(AND($J59="",$I59=""),"Check rate",IF($O59="","Check direct cost",IF(AND($O59&lt;&gt;"",$L59&lt;&gt;"",$O59&gt;$L59),"Check cost above revenue","Ready for review")))))))))))))))</f>
        <v/>
      </c>
    </row>
    <row r="60">
      <c r="A60" s="16" t="n"/>
      <c r="B60" s="16" t="n"/>
      <c r="C60" s="16" t="n"/>
      <c r="D60" s="16" t="n"/>
      <c r="E60" s="16" t="n"/>
      <c r="F60" s="17" t="n"/>
      <c r="G60" s="18" t="n"/>
      <c r="H60" s="23">
        <f>IF($E60="","",IFERROR(VLOOKUP($E60,Assumptions!$A$11:$C$18,2,FALSE),""))</f>
        <v/>
      </c>
      <c r="I60" s="24">
        <f>IF($E60="","",IFERROR(VLOOKUP($E60,Assumptions!$A$11:$C$18,3,FALSE),""))</f>
        <v/>
      </c>
      <c r="J60" s="21" t="n"/>
      <c r="K60" s="24">
        <f>IF($E60="","",IF($J60&lt;&gt;"",$J60,$I60))</f>
        <v/>
      </c>
      <c r="L60" s="24">
        <f>IF(OR($G60="",$K60=""),"",$G60*$K60)</f>
        <v/>
      </c>
      <c r="M60" s="22" t="n"/>
      <c r="N60" s="24">
        <f>IF(OR($L60="",$M60="",$S60=""),"",IF($S60="Canceled",0,$L60*$M60))</f>
        <v/>
      </c>
      <c r="O60" s="21" t="n"/>
      <c r="P60" s="24">
        <f>IF(OR($L60="",$M60="",$O60="",$S60=""),"",IF($S60="Canceled",0,($L60-$O60)*$M60))</f>
        <v/>
      </c>
      <c r="Q60" s="16" t="n"/>
      <c r="R60" s="16" t="n"/>
      <c r="S60" s="16" t="n"/>
      <c r="T60" s="23">
        <f>IF(COUNTA($A60:$G60,$J60,$M60,$O60,$Q60:$S60)=0,"",IF($A60="","Check forecast ID",IF(COUNTIF($A$5:$A$124,$A60)&gt;1,"Check duplicate ID",IF($B60="","Check customer",IF($D60="","Check customer type",IF($E60="","Check service",IF($F60="","Check date",IF(OR($F60&lt;Assumptions!$B$5,$F60&gt;Assumptions!$B$6),"Check date outside period",IF($G60="","Check quantity",IF($M60="","Check probability",IF($S60="","Check status",IF(AND($S60="Completed",$F60&gt;TODAY()),"Check completed future date",IF(AND($J60="",$I60=""),"Check rate",IF($O60="","Check direct cost",IF(AND($O60&lt;&gt;"",$L60&lt;&gt;"",$O60&gt;$L60),"Check cost above revenue","Ready for review")))))))))))))))</f>
        <v/>
      </c>
    </row>
    <row r="61">
      <c r="A61" s="16" t="n"/>
      <c r="B61" s="16" t="n"/>
      <c r="C61" s="16" t="n"/>
      <c r="D61" s="16" t="n"/>
      <c r="E61" s="16" t="n"/>
      <c r="F61" s="17" t="n"/>
      <c r="G61" s="18" t="n"/>
      <c r="H61" s="19">
        <f>IF($E61="","",IFERROR(VLOOKUP($E61,Assumptions!$A$11:$C$18,2,FALSE),""))</f>
        <v/>
      </c>
      <c r="I61" s="20">
        <f>IF($E61="","",IFERROR(VLOOKUP($E61,Assumptions!$A$11:$C$18,3,FALSE),""))</f>
        <v/>
      </c>
      <c r="J61" s="21" t="n"/>
      <c r="K61" s="20">
        <f>IF($E61="","",IF($J61&lt;&gt;"",$J61,$I61))</f>
        <v/>
      </c>
      <c r="L61" s="20">
        <f>IF(OR($G61="",$K61=""),"",$G61*$K61)</f>
        <v/>
      </c>
      <c r="M61" s="22" t="n"/>
      <c r="N61" s="20">
        <f>IF(OR($L61="",$M61="",$S61=""),"",IF($S61="Canceled",0,$L61*$M61))</f>
        <v/>
      </c>
      <c r="O61" s="21" t="n"/>
      <c r="P61" s="20">
        <f>IF(OR($L61="",$M61="",$O61="",$S61=""),"",IF($S61="Canceled",0,($L61-$O61)*$M61))</f>
        <v/>
      </c>
      <c r="Q61" s="16" t="n"/>
      <c r="R61" s="16" t="n"/>
      <c r="S61" s="16" t="n"/>
      <c r="T61" s="19">
        <f>IF(COUNTA($A61:$G61,$J61,$M61,$O61,$Q61:$S61)=0,"",IF($A61="","Check forecast ID",IF(COUNTIF($A$5:$A$124,$A61)&gt;1,"Check duplicate ID",IF($B61="","Check customer",IF($D61="","Check customer type",IF($E61="","Check service",IF($F61="","Check date",IF(OR($F61&lt;Assumptions!$B$5,$F61&gt;Assumptions!$B$6),"Check date outside period",IF($G61="","Check quantity",IF($M61="","Check probability",IF($S61="","Check status",IF(AND($S61="Completed",$F61&gt;TODAY()),"Check completed future date",IF(AND($J61="",$I61=""),"Check rate",IF($O61="","Check direct cost",IF(AND($O61&lt;&gt;"",$L61&lt;&gt;"",$O61&gt;$L61),"Check cost above revenue","Ready for review")))))))))))))))</f>
        <v/>
      </c>
    </row>
    <row r="62">
      <c r="A62" s="16" t="n"/>
      <c r="B62" s="16" t="n"/>
      <c r="C62" s="16" t="n"/>
      <c r="D62" s="16" t="n"/>
      <c r="E62" s="16" t="n"/>
      <c r="F62" s="17" t="n"/>
      <c r="G62" s="18" t="n"/>
      <c r="H62" s="23">
        <f>IF($E62="","",IFERROR(VLOOKUP($E62,Assumptions!$A$11:$C$18,2,FALSE),""))</f>
        <v/>
      </c>
      <c r="I62" s="24">
        <f>IF($E62="","",IFERROR(VLOOKUP($E62,Assumptions!$A$11:$C$18,3,FALSE),""))</f>
        <v/>
      </c>
      <c r="J62" s="21" t="n"/>
      <c r="K62" s="24">
        <f>IF($E62="","",IF($J62&lt;&gt;"",$J62,$I62))</f>
        <v/>
      </c>
      <c r="L62" s="24">
        <f>IF(OR($G62="",$K62=""),"",$G62*$K62)</f>
        <v/>
      </c>
      <c r="M62" s="22" t="n"/>
      <c r="N62" s="24">
        <f>IF(OR($L62="",$M62="",$S62=""),"",IF($S62="Canceled",0,$L62*$M62))</f>
        <v/>
      </c>
      <c r="O62" s="21" t="n"/>
      <c r="P62" s="24">
        <f>IF(OR($L62="",$M62="",$O62="",$S62=""),"",IF($S62="Canceled",0,($L62-$O62)*$M62))</f>
        <v/>
      </c>
      <c r="Q62" s="16" t="n"/>
      <c r="R62" s="16" t="n"/>
      <c r="S62" s="16" t="n"/>
      <c r="T62" s="23">
        <f>IF(COUNTA($A62:$G62,$J62,$M62,$O62,$Q62:$S62)=0,"",IF($A62="","Check forecast ID",IF(COUNTIF($A$5:$A$124,$A62)&gt;1,"Check duplicate ID",IF($B62="","Check customer",IF($D62="","Check customer type",IF($E62="","Check service",IF($F62="","Check date",IF(OR($F62&lt;Assumptions!$B$5,$F62&gt;Assumptions!$B$6),"Check date outside period",IF($G62="","Check quantity",IF($M62="","Check probability",IF($S62="","Check status",IF(AND($S62="Completed",$F62&gt;TODAY()),"Check completed future date",IF(AND($J62="",$I62=""),"Check rate",IF($O62="","Check direct cost",IF(AND($O62&lt;&gt;"",$L62&lt;&gt;"",$O62&gt;$L62),"Check cost above revenue","Ready for review")))))))))))))))</f>
        <v/>
      </c>
    </row>
    <row r="63">
      <c r="A63" s="16" t="n"/>
      <c r="B63" s="16" t="n"/>
      <c r="C63" s="16" t="n"/>
      <c r="D63" s="16" t="n"/>
      <c r="E63" s="16" t="n"/>
      <c r="F63" s="17" t="n"/>
      <c r="G63" s="18" t="n"/>
      <c r="H63" s="19">
        <f>IF($E63="","",IFERROR(VLOOKUP($E63,Assumptions!$A$11:$C$18,2,FALSE),""))</f>
        <v/>
      </c>
      <c r="I63" s="20">
        <f>IF($E63="","",IFERROR(VLOOKUP($E63,Assumptions!$A$11:$C$18,3,FALSE),""))</f>
        <v/>
      </c>
      <c r="J63" s="21" t="n"/>
      <c r="K63" s="20">
        <f>IF($E63="","",IF($J63&lt;&gt;"",$J63,$I63))</f>
        <v/>
      </c>
      <c r="L63" s="20">
        <f>IF(OR($G63="",$K63=""),"",$G63*$K63)</f>
        <v/>
      </c>
      <c r="M63" s="22" t="n"/>
      <c r="N63" s="20">
        <f>IF(OR($L63="",$M63="",$S63=""),"",IF($S63="Canceled",0,$L63*$M63))</f>
        <v/>
      </c>
      <c r="O63" s="21" t="n"/>
      <c r="P63" s="20">
        <f>IF(OR($L63="",$M63="",$O63="",$S63=""),"",IF($S63="Canceled",0,($L63-$O63)*$M63))</f>
        <v/>
      </c>
      <c r="Q63" s="16" t="n"/>
      <c r="R63" s="16" t="n"/>
      <c r="S63" s="16" t="n"/>
      <c r="T63" s="19">
        <f>IF(COUNTA($A63:$G63,$J63,$M63,$O63,$Q63:$S63)=0,"",IF($A63="","Check forecast ID",IF(COUNTIF($A$5:$A$124,$A63)&gt;1,"Check duplicate ID",IF($B63="","Check customer",IF($D63="","Check customer type",IF($E63="","Check service",IF($F63="","Check date",IF(OR($F63&lt;Assumptions!$B$5,$F63&gt;Assumptions!$B$6),"Check date outside period",IF($G63="","Check quantity",IF($M63="","Check probability",IF($S63="","Check status",IF(AND($S63="Completed",$F63&gt;TODAY()),"Check completed future date",IF(AND($J63="",$I63=""),"Check rate",IF($O63="","Check direct cost",IF(AND($O63&lt;&gt;"",$L63&lt;&gt;"",$O63&gt;$L63),"Check cost above revenue","Ready for review")))))))))))))))</f>
        <v/>
      </c>
    </row>
    <row r="64">
      <c r="A64" s="16" t="n"/>
      <c r="B64" s="16" t="n"/>
      <c r="C64" s="16" t="n"/>
      <c r="D64" s="16" t="n"/>
      <c r="E64" s="16" t="n"/>
      <c r="F64" s="17" t="n"/>
      <c r="G64" s="18" t="n"/>
      <c r="H64" s="23">
        <f>IF($E64="","",IFERROR(VLOOKUP($E64,Assumptions!$A$11:$C$18,2,FALSE),""))</f>
        <v/>
      </c>
      <c r="I64" s="24">
        <f>IF($E64="","",IFERROR(VLOOKUP($E64,Assumptions!$A$11:$C$18,3,FALSE),""))</f>
        <v/>
      </c>
      <c r="J64" s="21" t="n"/>
      <c r="K64" s="24">
        <f>IF($E64="","",IF($J64&lt;&gt;"",$J64,$I64))</f>
        <v/>
      </c>
      <c r="L64" s="24">
        <f>IF(OR($G64="",$K64=""),"",$G64*$K64)</f>
        <v/>
      </c>
      <c r="M64" s="22" t="n"/>
      <c r="N64" s="24">
        <f>IF(OR($L64="",$M64="",$S64=""),"",IF($S64="Canceled",0,$L64*$M64))</f>
        <v/>
      </c>
      <c r="O64" s="21" t="n"/>
      <c r="P64" s="24">
        <f>IF(OR($L64="",$M64="",$O64="",$S64=""),"",IF($S64="Canceled",0,($L64-$O64)*$M64))</f>
        <v/>
      </c>
      <c r="Q64" s="16" t="n"/>
      <c r="R64" s="16" t="n"/>
      <c r="S64" s="16" t="n"/>
      <c r="T64" s="23">
        <f>IF(COUNTA($A64:$G64,$J64,$M64,$O64,$Q64:$S64)=0,"",IF($A64="","Check forecast ID",IF(COUNTIF($A$5:$A$124,$A64)&gt;1,"Check duplicate ID",IF($B64="","Check customer",IF($D64="","Check customer type",IF($E64="","Check service",IF($F64="","Check date",IF(OR($F64&lt;Assumptions!$B$5,$F64&gt;Assumptions!$B$6),"Check date outside period",IF($G64="","Check quantity",IF($M64="","Check probability",IF($S64="","Check status",IF(AND($S64="Completed",$F64&gt;TODAY()),"Check completed future date",IF(AND($J64="",$I64=""),"Check rate",IF($O64="","Check direct cost",IF(AND($O64&lt;&gt;"",$L64&lt;&gt;"",$O64&gt;$L64),"Check cost above revenue","Ready for review")))))))))))))))</f>
        <v/>
      </c>
    </row>
    <row r="65">
      <c r="A65" s="16" t="n"/>
      <c r="B65" s="16" t="n"/>
      <c r="C65" s="16" t="n"/>
      <c r="D65" s="16" t="n"/>
      <c r="E65" s="16" t="n"/>
      <c r="F65" s="17" t="n"/>
      <c r="G65" s="18" t="n"/>
      <c r="H65" s="19">
        <f>IF($E65="","",IFERROR(VLOOKUP($E65,Assumptions!$A$11:$C$18,2,FALSE),""))</f>
        <v/>
      </c>
      <c r="I65" s="20">
        <f>IF($E65="","",IFERROR(VLOOKUP($E65,Assumptions!$A$11:$C$18,3,FALSE),""))</f>
        <v/>
      </c>
      <c r="J65" s="21" t="n"/>
      <c r="K65" s="20">
        <f>IF($E65="","",IF($J65&lt;&gt;"",$J65,$I65))</f>
        <v/>
      </c>
      <c r="L65" s="20">
        <f>IF(OR($G65="",$K65=""),"",$G65*$K65)</f>
        <v/>
      </c>
      <c r="M65" s="22" t="n"/>
      <c r="N65" s="20">
        <f>IF(OR($L65="",$M65="",$S65=""),"",IF($S65="Canceled",0,$L65*$M65))</f>
        <v/>
      </c>
      <c r="O65" s="21" t="n"/>
      <c r="P65" s="20">
        <f>IF(OR($L65="",$M65="",$O65="",$S65=""),"",IF($S65="Canceled",0,($L65-$O65)*$M65))</f>
        <v/>
      </c>
      <c r="Q65" s="16" t="n"/>
      <c r="R65" s="16" t="n"/>
      <c r="S65" s="16" t="n"/>
      <c r="T65" s="19">
        <f>IF(COUNTA($A65:$G65,$J65,$M65,$O65,$Q65:$S65)=0,"",IF($A65="","Check forecast ID",IF(COUNTIF($A$5:$A$124,$A65)&gt;1,"Check duplicate ID",IF($B65="","Check customer",IF($D65="","Check customer type",IF($E65="","Check service",IF($F65="","Check date",IF(OR($F65&lt;Assumptions!$B$5,$F65&gt;Assumptions!$B$6),"Check date outside period",IF($G65="","Check quantity",IF($M65="","Check probability",IF($S65="","Check status",IF(AND($S65="Completed",$F65&gt;TODAY()),"Check completed future date",IF(AND($J65="",$I65=""),"Check rate",IF($O65="","Check direct cost",IF(AND($O65&lt;&gt;"",$L65&lt;&gt;"",$O65&gt;$L65),"Check cost above revenue","Ready for review")))))))))))))))</f>
        <v/>
      </c>
    </row>
    <row r="66">
      <c r="A66" s="16" t="n"/>
      <c r="B66" s="16" t="n"/>
      <c r="C66" s="16" t="n"/>
      <c r="D66" s="16" t="n"/>
      <c r="E66" s="16" t="n"/>
      <c r="F66" s="17" t="n"/>
      <c r="G66" s="18" t="n"/>
      <c r="H66" s="23">
        <f>IF($E66="","",IFERROR(VLOOKUP($E66,Assumptions!$A$11:$C$18,2,FALSE),""))</f>
        <v/>
      </c>
      <c r="I66" s="24">
        <f>IF($E66="","",IFERROR(VLOOKUP($E66,Assumptions!$A$11:$C$18,3,FALSE),""))</f>
        <v/>
      </c>
      <c r="J66" s="21" t="n"/>
      <c r="K66" s="24">
        <f>IF($E66="","",IF($J66&lt;&gt;"",$J66,$I66))</f>
        <v/>
      </c>
      <c r="L66" s="24">
        <f>IF(OR($G66="",$K66=""),"",$G66*$K66)</f>
        <v/>
      </c>
      <c r="M66" s="22" t="n"/>
      <c r="N66" s="24">
        <f>IF(OR($L66="",$M66="",$S66=""),"",IF($S66="Canceled",0,$L66*$M66))</f>
        <v/>
      </c>
      <c r="O66" s="21" t="n"/>
      <c r="P66" s="24">
        <f>IF(OR($L66="",$M66="",$O66="",$S66=""),"",IF($S66="Canceled",0,($L66-$O66)*$M66))</f>
        <v/>
      </c>
      <c r="Q66" s="16" t="n"/>
      <c r="R66" s="16" t="n"/>
      <c r="S66" s="16" t="n"/>
      <c r="T66" s="23">
        <f>IF(COUNTA($A66:$G66,$J66,$M66,$O66,$Q66:$S66)=0,"",IF($A66="","Check forecast ID",IF(COUNTIF($A$5:$A$124,$A66)&gt;1,"Check duplicate ID",IF($B66="","Check customer",IF($D66="","Check customer type",IF($E66="","Check service",IF($F66="","Check date",IF(OR($F66&lt;Assumptions!$B$5,$F66&gt;Assumptions!$B$6),"Check date outside period",IF($G66="","Check quantity",IF($M66="","Check probability",IF($S66="","Check status",IF(AND($S66="Completed",$F66&gt;TODAY()),"Check completed future date",IF(AND($J66="",$I66=""),"Check rate",IF($O66="","Check direct cost",IF(AND($O66&lt;&gt;"",$L66&lt;&gt;"",$O66&gt;$L66),"Check cost above revenue","Ready for review")))))))))))))))</f>
        <v/>
      </c>
    </row>
    <row r="67">
      <c r="A67" s="16" t="n"/>
      <c r="B67" s="16" t="n"/>
      <c r="C67" s="16" t="n"/>
      <c r="D67" s="16" t="n"/>
      <c r="E67" s="16" t="n"/>
      <c r="F67" s="17" t="n"/>
      <c r="G67" s="18" t="n"/>
      <c r="H67" s="19">
        <f>IF($E67="","",IFERROR(VLOOKUP($E67,Assumptions!$A$11:$C$18,2,FALSE),""))</f>
        <v/>
      </c>
      <c r="I67" s="20">
        <f>IF($E67="","",IFERROR(VLOOKUP($E67,Assumptions!$A$11:$C$18,3,FALSE),""))</f>
        <v/>
      </c>
      <c r="J67" s="21" t="n"/>
      <c r="K67" s="20">
        <f>IF($E67="","",IF($J67&lt;&gt;"",$J67,$I67))</f>
        <v/>
      </c>
      <c r="L67" s="20">
        <f>IF(OR($G67="",$K67=""),"",$G67*$K67)</f>
        <v/>
      </c>
      <c r="M67" s="22" t="n"/>
      <c r="N67" s="20">
        <f>IF(OR($L67="",$M67="",$S67=""),"",IF($S67="Canceled",0,$L67*$M67))</f>
        <v/>
      </c>
      <c r="O67" s="21" t="n"/>
      <c r="P67" s="20">
        <f>IF(OR($L67="",$M67="",$O67="",$S67=""),"",IF($S67="Canceled",0,($L67-$O67)*$M67))</f>
        <v/>
      </c>
      <c r="Q67" s="16" t="n"/>
      <c r="R67" s="16" t="n"/>
      <c r="S67" s="16" t="n"/>
      <c r="T67" s="19">
        <f>IF(COUNTA($A67:$G67,$J67,$M67,$O67,$Q67:$S67)=0,"",IF($A67="","Check forecast ID",IF(COUNTIF($A$5:$A$124,$A67)&gt;1,"Check duplicate ID",IF($B67="","Check customer",IF($D67="","Check customer type",IF($E67="","Check service",IF($F67="","Check date",IF(OR($F67&lt;Assumptions!$B$5,$F67&gt;Assumptions!$B$6),"Check date outside period",IF($G67="","Check quantity",IF($M67="","Check probability",IF($S67="","Check status",IF(AND($S67="Completed",$F67&gt;TODAY()),"Check completed future date",IF(AND($J67="",$I67=""),"Check rate",IF($O67="","Check direct cost",IF(AND($O67&lt;&gt;"",$L67&lt;&gt;"",$O67&gt;$L67),"Check cost above revenue","Ready for review")))))))))))))))</f>
        <v/>
      </c>
    </row>
    <row r="68">
      <c r="A68" s="16" t="n"/>
      <c r="B68" s="16" t="n"/>
      <c r="C68" s="16" t="n"/>
      <c r="D68" s="16" t="n"/>
      <c r="E68" s="16" t="n"/>
      <c r="F68" s="17" t="n"/>
      <c r="G68" s="18" t="n"/>
      <c r="H68" s="23">
        <f>IF($E68="","",IFERROR(VLOOKUP($E68,Assumptions!$A$11:$C$18,2,FALSE),""))</f>
        <v/>
      </c>
      <c r="I68" s="24">
        <f>IF($E68="","",IFERROR(VLOOKUP($E68,Assumptions!$A$11:$C$18,3,FALSE),""))</f>
        <v/>
      </c>
      <c r="J68" s="21" t="n"/>
      <c r="K68" s="24">
        <f>IF($E68="","",IF($J68&lt;&gt;"",$J68,$I68))</f>
        <v/>
      </c>
      <c r="L68" s="24">
        <f>IF(OR($G68="",$K68=""),"",$G68*$K68)</f>
        <v/>
      </c>
      <c r="M68" s="22" t="n"/>
      <c r="N68" s="24">
        <f>IF(OR($L68="",$M68="",$S68=""),"",IF($S68="Canceled",0,$L68*$M68))</f>
        <v/>
      </c>
      <c r="O68" s="21" t="n"/>
      <c r="P68" s="24">
        <f>IF(OR($L68="",$M68="",$O68="",$S68=""),"",IF($S68="Canceled",0,($L68-$O68)*$M68))</f>
        <v/>
      </c>
      <c r="Q68" s="16" t="n"/>
      <c r="R68" s="16" t="n"/>
      <c r="S68" s="16" t="n"/>
      <c r="T68" s="23">
        <f>IF(COUNTA($A68:$G68,$J68,$M68,$O68,$Q68:$S68)=0,"",IF($A68="","Check forecast ID",IF(COUNTIF($A$5:$A$124,$A68)&gt;1,"Check duplicate ID",IF($B68="","Check customer",IF($D68="","Check customer type",IF($E68="","Check service",IF($F68="","Check date",IF(OR($F68&lt;Assumptions!$B$5,$F68&gt;Assumptions!$B$6),"Check date outside period",IF($G68="","Check quantity",IF($M68="","Check probability",IF($S68="","Check status",IF(AND($S68="Completed",$F68&gt;TODAY()),"Check completed future date",IF(AND($J68="",$I68=""),"Check rate",IF($O68="","Check direct cost",IF(AND($O68&lt;&gt;"",$L68&lt;&gt;"",$O68&gt;$L68),"Check cost above revenue","Ready for review")))))))))))))))</f>
        <v/>
      </c>
    </row>
    <row r="69">
      <c r="A69" s="16" t="n"/>
      <c r="B69" s="16" t="n"/>
      <c r="C69" s="16" t="n"/>
      <c r="D69" s="16" t="n"/>
      <c r="E69" s="16" t="n"/>
      <c r="F69" s="17" t="n"/>
      <c r="G69" s="18" t="n"/>
      <c r="H69" s="19">
        <f>IF($E69="","",IFERROR(VLOOKUP($E69,Assumptions!$A$11:$C$18,2,FALSE),""))</f>
        <v/>
      </c>
      <c r="I69" s="20">
        <f>IF($E69="","",IFERROR(VLOOKUP($E69,Assumptions!$A$11:$C$18,3,FALSE),""))</f>
        <v/>
      </c>
      <c r="J69" s="21" t="n"/>
      <c r="K69" s="20">
        <f>IF($E69="","",IF($J69&lt;&gt;"",$J69,$I69))</f>
        <v/>
      </c>
      <c r="L69" s="20">
        <f>IF(OR($G69="",$K69=""),"",$G69*$K69)</f>
        <v/>
      </c>
      <c r="M69" s="22" t="n"/>
      <c r="N69" s="20">
        <f>IF(OR($L69="",$M69="",$S69=""),"",IF($S69="Canceled",0,$L69*$M69))</f>
        <v/>
      </c>
      <c r="O69" s="21" t="n"/>
      <c r="P69" s="20">
        <f>IF(OR($L69="",$M69="",$O69="",$S69=""),"",IF($S69="Canceled",0,($L69-$O69)*$M69))</f>
        <v/>
      </c>
      <c r="Q69" s="16" t="n"/>
      <c r="R69" s="16" t="n"/>
      <c r="S69" s="16" t="n"/>
      <c r="T69" s="19">
        <f>IF(COUNTA($A69:$G69,$J69,$M69,$O69,$Q69:$S69)=0,"",IF($A69="","Check forecast ID",IF(COUNTIF($A$5:$A$124,$A69)&gt;1,"Check duplicate ID",IF($B69="","Check customer",IF($D69="","Check customer type",IF($E69="","Check service",IF($F69="","Check date",IF(OR($F69&lt;Assumptions!$B$5,$F69&gt;Assumptions!$B$6),"Check date outside period",IF($G69="","Check quantity",IF($M69="","Check probability",IF($S69="","Check status",IF(AND($S69="Completed",$F69&gt;TODAY()),"Check completed future date",IF(AND($J69="",$I69=""),"Check rate",IF($O69="","Check direct cost",IF(AND($O69&lt;&gt;"",$L69&lt;&gt;"",$O69&gt;$L69),"Check cost above revenue","Ready for review")))))))))))))))</f>
        <v/>
      </c>
    </row>
    <row r="70">
      <c r="A70" s="16" t="n"/>
      <c r="B70" s="16" t="n"/>
      <c r="C70" s="16" t="n"/>
      <c r="D70" s="16" t="n"/>
      <c r="E70" s="16" t="n"/>
      <c r="F70" s="17" t="n"/>
      <c r="G70" s="18" t="n"/>
      <c r="H70" s="23">
        <f>IF($E70="","",IFERROR(VLOOKUP($E70,Assumptions!$A$11:$C$18,2,FALSE),""))</f>
        <v/>
      </c>
      <c r="I70" s="24">
        <f>IF($E70="","",IFERROR(VLOOKUP($E70,Assumptions!$A$11:$C$18,3,FALSE),""))</f>
        <v/>
      </c>
      <c r="J70" s="21" t="n"/>
      <c r="K70" s="24">
        <f>IF($E70="","",IF($J70&lt;&gt;"",$J70,$I70))</f>
        <v/>
      </c>
      <c r="L70" s="24">
        <f>IF(OR($G70="",$K70=""),"",$G70*$K70)</f>
        <v/>
      </c>
      <c r="M70" s="22" t="n"/>
      <c r="N70" s="24">
        <f>IF(OR($L70="",$M70="",$S70=""),"",IF($S70="Canceled",0,$L70*$M70))</f>
        <v/>
      </c>
      <c r="O70" s="21" t="n"/>
      <c r="P70" s="24">
        <f>IF(OR($L70="",$M70="",$O70="",$S70=""),"",IF($S70="Canceled",0,($L70-$O70)*$M70))</f>
        <v/>
      </c>
      <c r="Q70" s="16" t="n"/>
      <c r="R70" s="16" t="n"/>
      <c r="S70" s="16" t="n"/>
      <c r="T70" s="23">
        <f>IF(COUNTA($A70:$G70,$J70,$M70,$O70,$Q70:$S70)=0,"",IF($A70="","Check forecast ID",IF(COUNTIF($A$5:$A$124,$A70)&gt;1,"Check duplicate ID",IF($B70="","Check customer",IF($D70="","Check customer type",IF($E70="","Check service",IF($F70="","Check date",IF(OR($F70&lt;Assumptions!$B$5,$F70&gt;Assumptions!$B$6),"Check date outside period",IF($G70="","Check quantity",IF($M70="","Check probability",IF($S70="","Check status",IF(AND($S70="Completed",$F70&gt;TODAY()),"Check completed future date",IF(AND($J70="",$I70=""),"Check rate",IF($O70="","Check direct cost",IF(AND($O70&lt;&gt;"",$L70&lt;&gt;"",$O70&gt;$L70),"Check cost above revenue","Ready for review")))))))))))))))</f>
        <v/>
      </c>
    </row>
    <row r="71">
      <c r="A71" s="16" t="n"/>
      <c r="B71" s="16" t="n"/>
      <c r="C71" s="16" t="n"/>
      <c r="D71" s="16" t="n"/>
      <c r="E71" s="16" t="n"/>
      <c r="F71" s="17" t="n"/>
      <c r="G71" s="18" t="n"/>
      <c r="H71" s="19">
        <f>IF($E71="","",IFERROR(VLOOKUP($E71,Assumptions!$A$11:$C$18,2,FALSE),""))</f>
        <v/>
      </c>
      <c r="I71" s="20">
        <f>IF($E71="","",IFERROR(VLOOKUP($E71,Assumptions!$A$11:$C$18,3,FALSE),""))</f>
        <v/>
      </c>
      <c r="J71" s="21" t="n"/>
      <c r="K71" s="20">
        <f>IF($E71="","",IF($J71&lt;&gt;"",$J71,$I71))</f>
        <v/>
      </c>
      <c r="L71" s="20">
        <f>IF(OR($G71="",$K71=""),"",$G71*$K71)</f>
        <v/>
      </c>
      <c r="M71" s="22" t="n"/>
      <c r="N71" s="20">
        <f>IF(OR($L71="",$M71="",$S71=""),"",IF($S71="Canceled",0,$L71*$M71))</f>
        <v/>
      </c>
      <c r="O71" s="21" t="n"/>
      <c r="P71" s="20">
        <f>IF(OR($L71="",$M71="",$O71="",$S71=""),"",IF($S71="Canceled",0,($L71-$O71)*$M71))</f>
        <v/>
      </c>
      <c r="Q71" s="16" t="n"/>
      <c r="R71" s="16" t="n"/>
      <c r="S71" s="16" t="n"/>
      <c r="T71" s="19">
        <f>IF(COUNTA($A71:$G71,$J71,$M71,$O71,$Q71:$S71)=0,"",IF($A71="","Check forecast ID",IF(COUNTIF($A$5:$A$124,$A71)&gt;1,"Check duplicate ID",IF($B71="","Check customer",IF($D71="","Check customer type",IF($E71="","Check service",IF($F71="","Check date",IF(OR($F71&lt;Assumptions!$B$5,$F71&gt;Assumptions!$B$6),"Check date outside period",IF($G71="","Check quantity",IF($M71="","Check probability",IF($S71="","Check status",IF(AND($S71="Completed",$F71&gt;TODAY()),"Check completed future date",IF(AND($J71="",$I71=""),"Check rate",IF($O71="","Check direct cost",IF(AND($O71&lt;&gt;"",$L71&lt;&gt;"",$O71&gt;$L71),"Check cost above revenue","Ready for review")))))))))))))))</f>
        <v/>
      </c>
    </row>
    <row r="72">
      <c r="A72" s="16" t="n"/>
      <c r="B72" s="16" t="n"/>
      <c r="C72" s="16" t="n"/>
      <c r="D72" s="16" t="n"/>
      <c r="E72" s="16" t="n"/>
      <c r="F72" s="17" t="n"/>
      <c r="G72" s="18" t="n"/>
      <c r="H72" s="23">
        <f>IF($E72="","",IFERROR(VLOOKUP($E72,Assumptions!$A$11:$C$18,2,FALSE),""))</f>
        <v/>
      </c>
      <c r="I72" s="24">
        <f>IF($E72="","",IFERROR(VLOOKUP($E72,Assumptions!$A$11:$C$18,3,FALSE),""))</f>
        <v/>
      </c>
      <c r="J72" s="21" t="n"/>
      <c r="K72" s="24">
        <f>IF($E72="","",IF($J72&lt;&gt;"",$J72,$I72))</f>
        <v/>
      </c>
      <c r="L72" s="24">
        <f>IF(OR($G72="",$K72=""),"",$G72*$K72)</f>
        <v/>
      </c>
      <c r="M72" s="22" t="n"/>
      <c r="N72" s="24">
        <f>IF(OR($L72="",$M72="",$S72=""),"",IF($S72="Canceled",0,$L72*$M72))</f>
        <v/>
      </c>
      <c r="O72" s="21" t="n"/>
      <c r="P72" s="24">
        <f>IF(OR($L72="",$M72="",$O72="",$S72=""),"",IF($S72="Canceled",0,($L72-$O72)*$M72))</f>
        <v/>
      </c>
      <c r="Q72" s="16" t="n"/>
      <c r="R72" s="16" t="n"/>
      <c r="S72" s="16" t="n"/>
      <c r="T72" s="23">
        <f>IF(COUNTA($A72:$G72,$J72,$M72,$O72,$Q72:$S72)=0,"",IF($A72="","Check forecast ID",IF(COUNTIF($A$5:$A$124,$A72)&gt;1,"Check duplicate ID",IF($B72="","Check customer",IF($D72="","Check customer type",IF($E72="","Check service",IF($F72="","Check date",IF(OR($F72&lt;Assumptions!$B$5,$F72&gt;Assumptions!$B$6),"Check date outside period",IF($G72="","Check quantity",IF($M72="","Check probability",IF($S72="","Check status",IF(AND($S72="Completed",$F72&gt;TODAY()),"Check completed future date",IF(AND($J72="",$I72=""),"Check rate",IF($O72="","Check direct cost",IF(AND($O72&lt;&gt;"",$L72&lt;&gt;"",$O72&gt;$L72),"Check cost above revenue","Ready for review")))))))))))))))</f>
        <v/>
      </c>
    </row>
    <row r="73">
      <c r="A73" s="16" t="n"/>
      <c r="B73" s="16" t="n"/>
      <c r="C73" s="16" t="n"/>
      <c r="D73" s="16" t="n"/>
      <c r="E73" s="16" t="n"/>
      <c r="F73" s="17" t="n"/>
      <c r="G73" s="18" t="n"/>
      <c r="H73" s="19">
        <f>IF($E73="","",IFERROR(VLOOKUP($E73,Assumptions!$A$11:$C$18,2,FALSE),""))</f>
        <v/>
      </c>
      <c r="I73" s="20">
        <f>IF($E73="","",IFERROR(VLOOKUP($E73,Assumptions!$A$11:$C$18,3,FALSE),""))</f>
        <v/>
      </c>
      <c r="J73" s="21" t="n"/>
      <c r="K73" s="20">
        <f>IF($E73="","",IF($J73&lt;&gt;"",$J73,$I73))</f>
        <v/>
      </c>
      <c r="L73" s="20">
        <f>IF(OR($G73="",$K73=""),"",$G73*$K73)</f>
        <v/>
      </c>
      <c r="M73" s="22" t="n"/>
      <c r="N73" s="20">
        <f>IF(OR($L73="",$M73="",$S73=""),"",IF($S73="Canceled",0,$L73*$M73))</f>
        <v/>
      </c>
      <c r="O73" s="21" t="n"/>
      <c r="P73" s="20">
        <f>IF(OR($L73="",$M73="",$O73="",$S73=""),"",IF($S73="Canceled",0,($L73-$O73)*$M73))</f>
        <v/>
      </c>
      <c r="Q73" s="16" t="n"/>
      <c r="R73" s="16" t="n"/>
      <c r="S73" s="16" t="n"/>
      <c r="T73" s="19">
        <f>IF(COUNTA($A73:$G73,$J73,$M73,$O73,$Q73:$S73)=0,"",IF($A73="","Check forecast ID",IF(COUNTIF($A$5:$A$124,$A73)&gt;1,"Check duplicate ID",IF($B73="","Check customer",IF($D73="","Check customer type",IF($E73="","Check service",IF($F73="","Check date",IF(OR($F73&lt;Assumptions!$B$5,$F73&gt;Assumptions!$B$6),"Check date outside period",IF($G73="","Check quantity",IF($M73="","Check probability",IF($S73="","Check status",IF(AND($S73="Completed",$F73&gt;TODAY()),"Check completed future date",IF(AND($J73="",$I73=""),"Check rate",IF($O73="","Check direct cost",IF(AND($O73&lt;&gt;"",$L73&lt;&gt;"",$O73&gt;$L73),"Check cost above revenue","Ready for review")))))))))))))))</f>
        <v/>
      </c>
    </row>
    <row r="74">
      <c r="A74" s="16" t="n"/>
      <c r="B74" s="16" t="n"/>
      <c r="C74" s="16" t="n"/>
      <c r="D74" s="16" t="n"/>
      <c r="E74" s="16" t="n"/>
      <c r="F74" s="17" t="n"/>
      <c r="G74" s="18" t="n"/>
      <c r="H74" s="23">
        <f>IF($E74="","",IFERROR(VLOOKUP($E74,Assumptions!$A$11:$C$18,2,FALSE),""))</f>
        <v/>
      </c>
      <c r="I74" s="24">
        <f>IF($E74="","",IFERROR(VLOOKUP($E74,Assumptions!$A$11:$C$18,3,FALSE),""))</f>
        <v/>
      </c>
      <c r="J74" s="21" t="n"/>
      <c r="K74" s="24">
        <f>IF($E74="","",IF($J74&lt;&gt;"",$J74,$I74))</f>
        <v/>
      </c>
      <c r="L74" s="24">
        <f>IF(OR($G74="",$K74=""),"",$G74*$K74)</f>
        <v/>
      </c>
      <c r="M74" s="22" t="n"/>
      <c r="N74" s="24">
        <f>IF(OR($L74="",$M74="",$S74=""),"",IF($S74="Canceled",0,$L74*$M74))</f>
        <v/>
      </c>
      <c r="O74" s="21" t="n"/>
      <c r="P74" s="24">
        <f>IF(OR($L74="",$M74="",$O74="",$S74=""),"",IF($S74="Canceled",0,($L74-$O74)*$M74))</f>
        <v/>
      </c>
      <c r="Q74" s="16" t="n"/>
      <c r="R74" s="16" t="n"/>
      <c r="S74" s="16" t="n"/>
      <c r="T74" s="23">
        <f>IF(COUNTA($A74:$G74,$J74,$M74,$O74,$Q74:$S74)=0,"",IF($A74="","Check forecast ID",IF(COUNTIF($A$5:$A$124,$A74)&gt;1,"Check duplicate ID",IF($B74="","Check customer",IF($D74="","Check customer type",IF($E74="","Check service",IF($F74="","Check date",IF(OR($F74&lt;Assumptions!$B$5,$F74&gt;Assumptions!$B$6),"Check date outside period",IF($G74="","Check quantity",IF($M74="","Check probability",IF($S74="","Check status",IF(AND($S74="Completed",$F74&gt;TODAY()),"Check completed future date",IF(AND($J74="",$I74=""),"Check rate",IF($O74="","Check direct cost",IF(AND($O74&lt;&gt;"",$L74&lt;&gt;"",$O74&gt;$L74),"Check cost above revenue","Ready for review")))))))))))))))</f>
        <v/>
      </c>
    </row>
    <row r="75">
      <c r="A75" s="16" t="n"/>
      <c r="B75" s="16" t="n"/>
      <c r="C75" s="16" t="n"/>
      <c r="D75" s="16" t="n"/>
      <c r="E75" s="16" t="n"/>
      <c r="F75" s="17" t="n"/>
      <c r="G75" s="18" t="n"/>
      <c r="H75" s="19">
        <f>IF($E75="","",IFERROR(VLOOKUP($E75,Assumptions!$A$11:$C$18,2,FALSE),""))</f>
        <v/>
      </c>
      <c r="I75" s="20">
        <f>IF($E75="","",IFERROR(VLOOKUP($E75,Assumptions!$A$11:$C$18,3,FALSE),""))</f>
        <v/>
      </c>
      <c r="J75" s="21" t="n"/>
      <c r="K75" s="20">
        <f>IF($E75="","",IF($J75&lt;&gt;"",$J75,$I75))</f>
        <v/>
      </c>
      <c r="L75" s="20">
        <f>IF(OR($G75="",$K75=""),"",$G75*$K75)</f>
        <v/>
      </c>
      <c r="M75" s="22" t="n"/>
      <c r="N75" s="20">
        <f>IF(OR($L75="",$M75="",$S75=""),"",IF($S75="Canceled",0,$L75*$M75))</f>
        <v/>
      </c>
      <c r="O75" s="21" t="n"/>
      <c r="P75" s="20">
        <f>IF(OR($L75="",$M75="",$O75="",$S75=""),"",IF($S75="Canceled",0,($L75-$O75)*$M75))</f>
        <v/>
      </c>
      <c r="Q75" s="16" t="n"/>
      <c r="R75" s="16" t="n"/>
      <c r="S75" s="16" t="n"/>
      <c r="T75" s="19">
        <f>IF(COUNTA($A75:$G75,$J75,$M75,$O75,$Q75:$S75)=0,"",IF($A75="","Check forecast ID",IF(COUNTIF($A$5:$A$124,$A75)&gt;1,"Check duplicate ID",IF($B75="","Check customer",IF($D75="","Check customer type",IF($E75="","Check service",IF($F75="","Check date",IF(OR($F75&lt;Assumptions!$B$5,$F75&gt;Assumptions!$B$6),"Check date outside period",IF($G75="","Check quantity",IF($M75="","Check probability",IF($S75="","Check status",IF(AND($S75="Completed",$F75&gt;TODAY()),"Check completed future date",IF(AND($J75="",$I75=""),"Check rate",IF($O75="","Check direct cost",IF(AND($O75&lt;&gt;"",$L75&lt;&gt;"",$O75&gt;$L75),"Check cost above revenue","Ready for review")))))))))))))))</f>
        <v/>
      </c>
    </row>
    <row r="76">
      <c r="A76" s="16" t="n"/>
      <c r="B76" s="16" t="n"/>
      <c r="C76" s="16" t="n"/>
      <c r="D76" s="16" t="n"/>
      <c r="E76" s="16" t="n"/>
      <c r="F76" s="17" t="n"/>
      <c r="G76" s="18" t="n"/>
      <c r="H76" s="23">
        <f>IF($E76="","",IFERROR(VLOOKUP($E76,Assumptions!$A$11:$C$18,2,FALSE),""))</f>
        <v/>
      </c>
      <c r="I76" s="24">
        <f>IF($E76="","",IFERROR(VLOOKUP($E76,Assumptions!$A$11:$C$18,3,FALSE),""))</f>
        <v/>
      </c>
      <c r="J76" s="21" t="n"/>
      <c r="K76" s="24">
        <f>IF($E76="","",IF($J76&lt;&gt;"",$J76,$I76))</f>
        <v/>
      </c>
      <c r="L76" s="24">
        <f>IF(OR($G76="",$K76=""),"",$G76*$K76)</f>
        <v/>
      </c>
      <c r="M76" s="22" t="n"/>
      <c r="N76" s="24">
        <f>IF(OR($L76="",$M76="",$S76=""),"",IF($S76="Canceled",0,$L76*$M76))</f>
        <v/>
      </c>
      <c r="O76" s="21" t="n"/>
      <c r="P76" s="24">
        <f>IF(OR($L76="",$M76="",$O76="",$S76=""),"",IF($S76="Canceled",0,($L76-$O76)*$M76))</f>
        <v/>
      </c>
      <c r="Q76" s="16" t="n"/>
      <c r="R76" s="16" t="n"/>
      <c r="S76" s="16" t="n"/>
      <c r="T76" s="23">
        <f>IF(COUNTA($A76:$G76,$J76,$M76,$O76,$Q76:$S76)=0,"",IF($A76="","Check forecast ID",IF(COUNTIF($A$5:$A$124,$A76)&gt;1,"Check duplicate ID",IF($B76="","Check customer",IF($D76="","Check customer type",IF($E76="","Check service",IF($F76="","Check date",IF(OR($F76&lt;Assumptions!$B$5,$F76&gt;Assumptions!$B$6),"Check date outside period",IF($G76="","Check quantity",IF($M76="","Check probability",IF($S76="","Check status",IF(AND($S76="Completed",$F76&gt;TODAY()),"Check completed future date",IF(AND($J76="",$I76=""),"Check rate",IF($O76="","Check direct cost",IF(AND($O76&lt;&gt;"",$L76&lt;&gt;"",$O76&gt;$L76),"Check cost above revenue","Ready for review")))))))))))))))</f>
        <v/>
      </c>
    </row>
    <row r="77">
      <c r="A77" s="16" t="n"/>
      <c r="B77" s="16" t="n"/>
      <c r="C77" s="16" t="n"/>
      <c r="D77" s="16" t="n"/>
      <c r="E77" s="16" t="n"/>
      <c r="F77" s="17" t="n"/>
      <c r="G77" s="18" t="n"/>
      <c r="H77" s="19">
        <f>IF($E77="","",IFERROR(VLOOKUP($E77,Assumptions!$A$11:$C$18,2,FALSE),""))</f>
        <v/>
      </c>
      <c r="I77" s="20">
        <f>IF($E77="","",IFERROR(VLOOKUP($E77,Assumptions!$A$11:$C$18,3,FALSE),""))</f>
        <v/>
      </c>
      <c r="J77" s="21" t="n"/>
      <c r="K77" s="20">
        <f>IF($E77="","",IF($J77&lt;&gt;"",$J77,$I77))</f>
        <v/>
      </c>
      <c r="L77" s="20">
        <f>IF(OR($G77="",$K77=""),"",$G77*$K77)</f>
        <v/>
      </c>
      <c r="M77" s="22" t="n"/>
      <c r="N77" s="20">
        <f>IF(OR($L77="",$M77="",$S77=""),"",IF($S77="Canceled",0,$L77*$M77))</f>
        <v/>
      </c>
      <c r="O77" s="21" t="n"/>
      <c r="P77" s="20">
        <f>IF(OR($L77="",$M77="",$O77="",$S77=""),"",IF($S77="Canceled",0,($L77-$O77)*$M77))</f>
        <v/>
      </c>
      <c r="Q77" s="16" t="n"/>
      <c r="R77" s="16" t="n"/>
      <c r="S77" s="16" t="n"/>
      <c r="T77" s="19">
        <f>IF(COUNTA($A77:$G77,$J77,$M77,$O77,$Q77:$S77)=0,"",IF($A77="","Check forecast ID",IF(COUNTIF($A$5:$A$124,$A77)&gt;1,"Check duplicate ID",IF($B77="","Check customer",IF($D77="","Check customer type",IF($E77="","Check service",IF($F77="","Check date",IF(OR($F77&lt;Assumptions!$B$5,$F77&gt;Assumptions!$B$6),"Check date outside period",IF($G77="","Check quantity",IF($M77="","Check probability",IF($S77="","Check status",IF(AND($S77="Completed",$F77&gt;TODAY()),"Check completed future date",IF(AND($J77="",$I77=""),"Check rate",IF($O77="","Check direct cost",IF(AND($O77&lt;&gt;"",$L77&lt;&gt;"",$O77&gt;$L77),"Check cost above revenue","Ready for review")))))))))))))))</f>
        <v/>
      </c>
    </row>
    <row r="78">
      <c r="A78" s="16" t="n"/>
      <c r="B78" s="16" t="n"/>
      <c r="C78" s="16" t="n"/>
      <c r="D78" s="16" t="n"/>
      <c r="E78" s="16" t="n"/>
      <c r="F78" s="17" t="n"/>
      <c r="G78" s="18" t="n"/>
      <c r="H78" s="23">
        <f>IF($E78="","",IFERROR(VLOOKUP($E78,Assumptions!$A$11:$C$18,2,FALSE),""))</f>
        <v/>
      </c>
      <c r="I78" s="24">
        <f>IF($E78="","",IFERROR(VLOOKUP($E78,Assumptions!$A$11:$C$18,3,FALSE),""))</f>
        <v/>
      </c>
      <c r="J78" s="21" t="n"/>
      <c r="K78" s="24">
        <f>IF($E78="","",IF($J78&lt;&gt;"",$J78,$I78))</f>
        <v/>
      </c>
      <c r="L78" s="24">
        <f>IF(OR($G78="",$K78=""),"",$G78*$K78)</f>
        <v/>
      </c>
      <c r="M78" s="22" t="n"/>
      <c r="N78" s="24">
        <f>IF(OR($L78="",$M78="",$S78=""),"",IF($S78="Canceled",0,$L78*$M78))</f>
        <v/>
      </c>
      <c r="O78" s="21" t="n"/>
      <c r="P78" s="24">
        <f>IF(OR($L78="",$M78="",$O78="",$S78=""),"",IF($S78="Canceled",0,($L78-$O78)*$M78))</f>
        <v/>
      </c>
      <c r="Q78" s="16" t="n"/>
      <c r="R78" s="16" t="n"/>
      <c r="S78" s="16" t="n"/>
      <c r="T78" s="23">
        <f>IF(COUNTA($A78:$G78,$J78,$M78,$O78,$Q78:$S78)=0,"",IF($A78="","Check forecast ID",IF(COUNTIF($A$5:$A$124,$A78)&gt;1,"Check duplicate ID",IF($B78="","Check customer",IF($D78="","Check customer type",IF($E78="","Check service",IF($F78="","Check date",IF(OR($F78&lt;Assumptions!$B$5,$F78&gt;Assumptions!$B$6),"Check date outside period",IF($G78="","Check quantity",IF($M78="","Check probability",IF($S78="","Check status",IF(AND($S78="Completed",$F78&gt;TODAY()),"Check completed future date",IF(AND($J78="",$I78=""),"Check rate",IF($O78="","Check direct cost",IF(AND($O78&lt;&gt;"",$L78&lt;&gt;"",$O78&gt;$L78),"Check cost above revenue","Ready for review")))))))))))))))</f>
        <v/>
      </c>
    </row>
    <row r="79">
      <c r="A79" s="16" t="n"/>
      <c r="B79" s="16" t="n"/>
      <c r="C79" s="16" t="n"/>
      <c r="D79" s="16" t="n"/>
      <c r="E79" s="16" t="n"/>
      <c r="F79" s="17" t="n"/>
      <c r="G79" s="18" t="n"/>
      <c r="H79" s="19">
        <f>IF($E79="","",IFERROR(VLOOKUP($E79,Assumptions!$A$11:$C$18,2,FALSE),""))</f>
        <v/>
      </c>
      <c r="I79" s="20">
        <f>IF($E79="","",IFERROR(VLOOKUP($E79,Assumptions!$A$11:$C$18,3,FALSE),""))</f>
        <v/>
      </c>
      <c r="J79" s="21" t="n"/>
      <c r="K79" s="20">
        <f>IF($E79="","",IF($J79&lt;&gt;"",$J79,$I79))</f>
        <v/>
      </c>
      <c r="L79" s="20">
        <f>IF(OR($G79="",$K79=""),"",$G79*$K79)</f>
        <v/>
      </c>
      <c r="M79" s="22" t="n"/>
      <c r="N79" s="20">
        <f>IF(OR($L79="",$M79="",$S79=""),"",IF($S79="Canceled",0,$L79*$M79))</f>
        <v/>
      </c>
      <c r="O79" s="21" t="n"/>
      <c r="P79" s="20">
        <f>IF(OR($L79="",$M79="",$O79="",$S79=""),"",IF($S79="Canceled",0,($L79-$O79)*$M79))</f>
        <v/>
      </c>
      <c r="Q79" s="16" t="n"/>
      <c r="R79" s="16" t="n"/>
      <c r="S79" s="16" t="n"/>
      <c r="T79" s="19">
        <f>IF(COUNTA($A79:$G79,$J79,$M79,$O79,$Q79:$S79)=0,"",IF($A79="","Check forecast ID",IF(COUNTIF($A$5:$A$124,$A79)&gt;1,"Check duplicate ID",IF($B79="","Check customer",IF($D79="","Check customer type",IF($E79="","Check service",IF($F79="","Check date",IF(OR($F79&lt;Assumptions!$B$5,$F79&gt;Assumptions!$B$6),"Check date outside period",IF($G79="","Check quantity",IF($M79="","Check probability",IF($S79="","Check status",IF(AND($S79="Completed",$F79&gt;TODAY()),"Check completed future date",IF(AND($J79="",$I79=""),"Check rate",IF($O79="","Check direct cost",IF(AND($O79&lt;&gt;"",$L79&lt;&gt;"",$O79&gt;$L79),"Check cost above revenue","Ready for review")))))))))))))))</f>
        <v/>
      </c>
    </row>
    <row r="80">
      <c r="A80" s="16" t="n"/>
      <c r="B80" s="16" t="n"/>
      <c r="C80" s="16" t="n"/>
      <c r="D80" s="16" t="n"/>
      <c r="E80" s="16" t="n"/>
      <c r="F80" s="17" t="n"/>
      <c r="G80" s="18" t="n"/>
      <c r="H80" s="23">
        <f>IF($E80="","",IFERROR(VLOOKUP($E80,Assumptions!$A$11:$C$18,2,FALSE),""))</f>
        <v/>
      </c>
      <c r="I80" s="24">
        <f>IF($E80="","",IFERROR(VLOOKUP($E80,Assumptions!$A$11:$C$18,3,FALSE),""))</f>
        <v/>
      </c>
      <c r="J80" s="21" t="n"/>
      <c r="K80" s="24">
        <f>IF($E80="","",IF($J80&lt;&gt;"",$J80,$I80))</f>
        <v/>
      </c>
      <c r="L80" s="24">
        <f>IF(OR($G80="",$K80=""),"",$G80*$K80)</f>
        <v/>
      </c>
      <c r="M80" s="22" t="n"/>
      <c r="N80" s="24">
        <f>IF(OR($L80="",$M80="",$S80=""),"",IF($S80="Canceled",0,$L80*$M80))</f>
        <v/>
      </c>
      <c r="O80" s="21" t="n"/>
      <c r="P80" s="24">
        <f>IF(OR($L80="",$M80="",$O80="",$S80=""),"",IF($S80="Canceled",0,($L80-$O80)*$M80))</f>
        <v/>
      </c>
      <c r="Q80" s="16" t="n"/>
      <c r="R80" s="16" t="n"/>
      <c r="S80" s="16" t="n"/>
      <c r="T80" s="23">
        <f>IF(COUNTA($A80:$G80,$J80,$M80,$O80,$Q80:$S80)=0,"",IF($A80="","Check forecast ID",IF(COUNTIF($A$5:$A$124,$A80)&gt;1,"Check duplicate ID",IF($B80="","Check customer",IF($D80="","Check customer type",IF($E80="","Check service",IF($F80="","Check date",IF(OR($F80&lt;Assumptions!$B$5,$F80&gt;Assumptions!$B$6),"Check date outside period",IF($G80="","Check quantity",IF($M80="","Check probability",IF($S80="","Check status",IF(AND($S80="Completed",$F80&gt;TODAY()),"Check completed future date",IF(AND($J80="",$I80=""),"Check rate",IF($O80="","Check direct cost",IF(AND($O80&lt;&gt;"",$L80&lt;&gt;"",$O80&gt;$L80),"Check cost above revenue","Ready for review")))))))))))))))</f>
        <v/>
      </c>
    </row>
    <row r="81">
      <c r="A81" s="16" t="n"/>
      <c r="B81" s="16" t="n"/>
      <c r="C81" s="16" t="n"/>
      <c r="D81" s="16" t="n"/>
      <c r="E81" s="16" t="n"/>
      <c r="F81" s="17" t="n"/>
      <c r="G81" s="18" t="n"/>
      <c r="H81" s="19">
        <f>IF($E81="","",IFERROR(VLOOKUP($E81,Assumptions!$A$11:$C$18,2,FALSE),""))</f>
        <v/>
      </c>
      <c r="I81" s="20">
        <f>IF($E81="","",IFERROR(VLOOKUP($E81,Assumptions!$A$11:$C$18,3,FALSE),""))</f>
        <v/>
      </c>
      <c r="J81" s="21" t="n"/>
      <c r="K81" s="20">
        <f>IF($E81="","",IF($J81&lt;&gt;"",$J81,$I81))</f>
        <v/>
      </c>
      <c r="L81" s="20">
        <f>IF(OR($G81="",$K81=""),"",$G81*$K81)</f>
        <v/>
      </c>
      <c r="M81" s="22" t="n"/>
      <c r="N81" s="20">
        <f>IF(OR($L81="",$M81="",$S81=""),"",IF($S81="Canceled",0,$L81*$M81))</f>
        <v/>
      </c>
      <c r="O81" s="21" t="n"/>
      <c r="P81" s="20">
        <f>IF(OR($L81="",$M81="",$O81="",$S81=""),"",IF($S81="Canceled",0,($L81-$O81)*$M81))</f>
        <v/>
      </c>
      <c r="Q81" s="16" t="n"/>
      <c r="R81" s="16" t="n"/>
      <c r="S81" s="16" t="n"/>
      <c r="T81" s="19">
        <f>IF(COUNTA($A81:$G81,$J81,$M81,$O81,$Q81:$S81)=0,"",IF($A81="","Check forecast ID",IF(COUNTIF($A$5:$A$124,$A81)&gt;1,"Check duplicate ID",IF($B81="","Check customer",IF($D81="","Check customer type",IF($E81="","Check service",IF($F81="","Check date",IF(OR($F81&lt;Assumptions!$B$5,$F81&gt;Assumptions!$B$6),"Check date outside period",IF($G81="","Check quantity",IF($M81="","Check probability",IF($S81="","Check status",IF(AND($S81="Completed",$F81&gt;TODAY()),"Check completed future date",IF(AND($J81="",$I81=""),"Check rate",IF($O81="","Check direct cost",IF(AND($O81&lt;&gt;"",$L81&lt;&gt;"",$O81&gt;$L81),"Check cost above revenue","Ready for review")))))))))))))))</f>
        <v/>
      </c>
    </row>
    <row r="82">
      <c r="A82" s="16" t="n"/>
      <c r="B82" s="16" t="n"/>
      <c r="C82" s="16" t="n"/>
      <c r="D82" s="16" t="n"/>
      <c r="E82" s="16" t="n"/>
      <c r="F82" s="17" t="n"/>
      <c r="G82" s="18" t="n"/>
      <c r="H82" s="23">
        <f>IF($E82="","",IFERROR(VLOOKUP($E82,Assumptions!$A$11:$C$18,2,FALSE),""))</f>
        <v/>
      </c>
      <c r="I82" s="24">
        <f>IF($E82="","",IFERROR(VLOOKUP($E82,Assumptions!$A$11:$C$18,3,FALSE),""))</f>
        <v/>
      </c>
      <c r="J82" s="21" t="n"/>
      <c r="K82" s="24">
        <f>IF($E82="","",IF($J82&lt;&gt;"",$J82,$I82))</f>
        <v/>
      </c>
      <c r="L82" s="24">
        <f>IF(OR($G82="",$K82=""),"",$G82*$K82)</f>
        <v/>
      </c>
      <c r="M82" s="22" t="n"/>
      <c r="N82" s="24">
        <f>IF(OR($L82="",$M82="",$S82=""),"",IF($S82="Canceled",0,$L82*$M82))</f>
        <v/>
      </c>
      <c r="O82" s="21" t="n"/>
      <c r="P82" s="24">
        <f>IF(OR($L82="",$M82="",$O82="",$S82=""),"",IF($S82="Canceled",0,($L82-$O82)*$M82))</f>
        <v/>
      </c>
      <c r="Q82" s="16" t="n"/>
      <c r="R82" s="16" t="n"/>
      <c r="S82" s="16" t="n"/>
      <c r="T82" s="23">
        <f>IF(COUNTA($A82:$G82,$J82,$M82,$O82,$Q82:$S82)=0,"",IF($A82="","Check forecast ID",IF(COUNTIF($A$5:$A$124,$A82)&gt;1,"Check duplicate ID",IF($B82="","Check customer",IF($D82="","Check customer type",IF($E82="","Check service",IF($F82="","Check date",IF(OR($F82&lt;Assumptions!$B$5,$F82&gt;Assumptions!$B$6),"Check date outside period",IF($G82="","Check quantity",IF($M82="","Check probability",IF($S82="","Check status",IF(AND($S82="Completed",$F82&gt;TODAY()),"Check completed future date",IF(AND($J82="",$I82=""),"Check rate",IF($O82="","Check direct cost",IF(AND($O82&lt;&gt;"",$L82&lt;&gt;"",$O82&gt;$L82),"Check cost above revenue","Ready for review")))))))))))))))</f>
        <v/>
      </c>
    </row>
    <row r="83">
      <c r="A83" s="16" t="n"/>
      <c r="B83" s="16" t="n"/>
      <c r="C83" s="16" t="n"/>
      <c r="D83" s="16" t="n"/>
      <c r="E83" s="16" t="n"/>
      <c r="F83" s="17" t="n"/>
      <c r="G83" s="18" t="n"/>
      <c r="H83" s="19">
        <f>IF($E83="","",IFERROR(VLOOKUP($E83,Assumptions!$A$11:$C$18,2,FALSE),""))</f>
        <v/>
      </c>
      <c r="I83" s="20">
        <f>IF($E83="","",IFERROR(VLOOKUP($E83,Assumptions!$A$11:$C$18,3,FALSE),""))</f>
        <v/>
      </c>
      <c r="J83" s="21" t="n"/>
      <c r="K83" s="20">
        <f>IF($E83="","",IF($J83&lt;&gt;"",$J83,$I83))</f>
        <v/>
      </c>
      <c r="L83" s="20">
        <f>IF(OR($G83="",$K83=""),"",$G83*$K83)</f>
        <v/>
      </c>
      <c r="M83" s="22" t="n"/>
      <c r="N83" s="20">
        <f>IF(OR($L83="",$M83="",$S83=""),"",IF($S83="Canceled",0,$L83*$M83))</f>
        <v/>
      </c>
      <c r="O83" s="21" t="n"/>
      <c r="P83" s="20">
        <f>IF(OR($L83="",$M83="",$O83="",$S83=""),"",IF($S83="Canceled",0,($L83-$O83)*$M83))</f>
        <v/>
      </c>
      <c r="Q83" s="16" t="n"/>
      <c r="R83" s="16" t="n"/>
      <c r="S83" s="16" t="n"/>
      <c r="T83" s="19">
        <f>IF(COUNTA($A83:$G83,$J83,$M83,$O83,$Q83:$S83)=0,"",IF($A83="","Check forecast ID",IF(COUNTIF($A$5:$A$124,$A83)&gt;1,"Check duplicate ID",IF($B83="","Check customer",IF($D83="","Check customer type",IF($E83="","Check service",IF($F83="","Check date",IF(OR($F83&lt;Assumptions!$B$5,$F83&gt;Assumptions!$B$6),"Check date outside period",IF($G83="","Check quantity",IF($M83="","Check probability",IF($S83="","Check status",IF(AND($S83="Completed",$F83&gt;TODAY()),"Check completed future date",IF(AND($J83="",$I83=""),"Check rate",IF($O83="","Check direct cost",IF(AND($O83&lt;&gt;"",$L83&lt;&gt;"",$O83&gt;$L83),"Check cost above revenue","Ready for review")))))))))))))))</f>
        <v/>
      </c>
    </row>
    <row r="84">
      <c r="A84" s="16" t="n"/>
      <c r="B84" s="16" t="n"/>
      <c r="C84" s="16" t="n"/>
      <c r="D84" s="16" t="n"/>
      <c r="E84" s="16" t="n"/>
      <c r="F84" s="17" t="n"/>
      <c r="G84" s="18" t="n"/>
      <c r="H84" s="23">
        <f>IF($E84="","",IFERROR(VLOOKUP($E84,Assumptions!$A$11:$C$18,2,FALSE),""))</f>
        <v/>
      </c>
      <c r="I84" s="24">
        <f>IF($E84="","",IFERROR(VLOOKUP($E84,Assumptions!$A$11:$C$18,3,FALSE),""))</f>
        <v/>
      </c>
      <c r="J84" s="21" t="n"/>
      <c r="K84" s="24">
        <f>IF($E84="","",IF($J84&lt;&gt;"",$J84,$I84))</f>
        <v/>
      </c>
      <c r="L84" s="24">
        <f>IF(OR($G84="",$K84=""),"",$G84*$K84)</f>
        <v/>
      </c>
      <c r="M84" s="22" t="n"/>
      <c r="N84" s="24">
        <f>IF(OR($L84="",$M84="",$S84=""),"",IF($S84="Canceled",0,$L84*$M84))</f>
        <v/>
      </c>
      <c r="O84" s="21" t="n"/>
      <c r="P84" s="24">
        <f>IF(OR($L84="",$M84="",$O84="",$S84=""),"",IF($S84="Canceled",0,($L84-$O84)*$M84))</f>
        <v/>
      </c>
      <c r="Q84" s="16" t="n"/>
      <c r="R84" s="16" t="n"/>
      <c r="S84" s="16" t="n"/>
      <c r="T84" s="23">
        <f>IF(COUNTA($A84:$G84,$J84,$M84,$O84,$Q84:$S84)=0,"",IF($A84="","Check forecast ID",IF(COUNTIF($A$5:$A$124,$A84)&gt;1,"Check duplicate ID",IF($B84="","Check customer",IF($D84="","Check customer type",IF($E84="","Check service",IF($F84="","Check date",IF(OR($F84&lt;Assumptions!$B$5,$F84&gt;Assumptions!$B$6),"Check date outside period",IF($G84="","Check quantity",IF($M84="","Check probability",IF($S84="","Check status",IF(AND($S84="Completed",$F84&gt;TODAY()),"Check completed future date",IF(AND($J84="",$I84=""),"Check rate",IF($O84="","Check direct cost",IF(AND($O84&lt;&gt;"",$L84&lt;&gt;"",$O84&gt;$L84),"Check cost above revenue","Ready for review")))))))))))))))</f>
        <v/>
      </c>
    </row>
    <row r="85">
      <c r="A85" s="16" t="n"/>
      <c r="B85" s="16" t="n"/>
      <c r="C85" s="16" t="n"/>
      <c r="D85" s="16" t="n"/>
      <c r="E85" s="16" t="n"/>
      <c r="F85" s="17" t="n"/>
      <c r="G85" s="18" t="n"/>
      <c r="H85" s="19">
        <f>IF($E85="","",IFERROR(VLOOKUP($E85,Assumptions!$A$11:$C$18,2,FALSE),""))</f>
        <v/>
      </c>
      <c r="I85" s="20">
        <f>IF($E85="","",IFERROR(VLOOKUP($E85,Assumptions!$A$11:$C$18,3,FALSE),""))</f>
        <v/>
      </c>
      <c r="J85" s="21" t="n"/>
      <c r="K85" s="20">
        <f>IF($E85="","",IF($J85&lt;&gt;"",$J85,$I85))</f>
        <v/>
      </c>
      <c r="L85" s="20">
        <f>IF(OR($G85="",$K85=""),"",$G85*$K85)</f>
        <v/>
      </c>
      <c r="M85" s="22" t="n"/>
      <c r="N85" s="20">
        <f>IF(OR($L85="",$M85="",$S85=""),"",IF($S85="Canceled",0,$L85*$M85))</f>
        <v/>
      </c>
      <c r="O85" s="21" t="n"/>
      <c r="P85" s="20">
        <f>IF(OR($L85="",$M85="",$O85="",$S85=""),"",IF($S85="Canceled",0,($L85-$O85)*$M85))</f>
        <v/>
      </c>
      <c r="Q85" s="16" t="n"/>
      <c r="R85" s="16" t="n"/>
      <c r="S85" s="16" t="n"/>
      <c r="T85" s="19">
        <f>IF(COUNTA($A85:$G85,$J85,$M85,$O85,$Q85:$S85)=0,"",IF($A85="","Check forecast ID",IF(COUNTIF($A$5:$A$124,$A85)&gt;1,"Check duplicate ID",IF($B85="","Check customer",IF($D85="","Check customer type",IF($E85="","Check service",IF($F85="","Check date",IF(OR($F85&lt;Assumptions!$B$5,$F85&gt;Assumptions!$B$6),"Check date outside period",IF($G85="","Check quantity",IF($M85="","Check probability",IF($S85="","Check status",IF(AND($S85="Completed",$F85&gt;TODAY()),"Check completed future date",IF(AND($J85="",$I85=""),"Check rate",IF($O85="","Check direct cost",IF(AND($O85&lt;&gt;"",$L85&lt;&gt;"",$O85&gt;$L85),"Check cost above revenue","Ready for review")))))))))))))))</f>
        <v/>
      </c>
    </row>
    <row r="86">
      <c r="A86" s="16" t="n"/>
      <c r="B86" s="16" t="n"/>
      <c r="C86" s="16" t="n"/>
      <c r="D86" s="16" t="n"/>
      <c r="E86" s="16" t="n"/>
      <c r="F86" s="17" t="n"/>
      <c r="G86" s="18" t="n"/>
      <c r="H86" s="23">
        <f>IF($E86="","",IFERROR(VLOOKUP($E86,Assumptions!$A$11:$C$18,2,FALSE),""))</f>
        <v/>
      </c>
      <c r="I86" s="24">
        <f>IF($E86="","",IFERROR(VLOOKUP($E86,Assumptions!$A$11:$C$18,3,FALSE),""))</f>
        <v/>
      </c>
      <c r="J86" s="21" t="n"/>
      <c r="K86" s="24">
        <f>IF($E86="","",IF($J86&lt;&gt;"",$J86,$I86))</f>
        <v/>
      </c>
      <c r="L86" s="24">
        <f>IF(OR($G86="",$K86=""),"",$G86*$K86)</f>
        <v/>
      </c>
      <c r="M86" s="22" t="n"/>
      <c r="N86" s="24">
        <f>IF(OR($L86="",$M86="",$S86=""),"",IF($S86="Canceled",0,$L86*$M86))</f>
        <v/>
      </c>
      <c r="O86" s="21" t="n"/>
      <c r="P86" s="24">
        <f>IF(OR($L86="",$M86="",$O86="",$S86=""),"",IF($S86="Canceled",0,($L86-$O86)*$M86))</f>
        <v/>
      </c>
      <c r="Q86" s="16" t="n"/>
      <c r="R86" s="16" t="n"/>
      <c r="S86" s="16" t="n"/>
      <c r="T86" s="23">
        <f>IF(COUNTA($A86:$G86,$J86,$M86,$O86,$Q86:$S86)=0,"",IF($A86="","Check forecast ID",IF(COUNTIF($A$5:$A$124,$A86)&gt;1,"Check duplicate ID",IF($B86="","Check customer",IF($D86="","Check customer type",IF($E86="","Check service",IF($F86="","Check date",IF(OR($F86&lt;Assumptions!$B$5,$F86&gt;Assumptions!$B$6),"Check date outside period",IF($G86="","Check quantity",IF($M86="","Check probability",IF($S86="","Check status",IF(AND($S86="Completed",$F86&gt;TODAY()),"Check completed future date",IF(AND($J86="",$I86=""),"Check rate",IF($O86="","Check direct cost",IF(AND($O86&lt;&gt;"",$L86&lt;&gt;"",$O86&gt;$L86),"Check cost above revenue","Ready for review")))))))))))))))</f>
        <v/>
      </c>
    </row>
    <row r="87">
      <c r="A87" s="16" t="n"/>
      <c r="B87" s="16" t="n"/>
      <c r="C87" s="16" t="n"/>
      <c r="D87" s="16" t="n"/>
      <c r="E87" s="16" t="n"/>
      <c r="F87" s="17" t="n"/>
      <c r="G87" s="18" t="n"/>
      <c r="H87" s="19">
        <f>IF($E87="","",IFERROR(VLOOKUP($E87,Assumptions!$A$11:$C$18,2,FALSE),""))</f>
        <v/>
      </c>
      <c r="I87" s="20">
        <f>IF($E87="","",IFERROR(VLOOKUP($E87,Assumptions!$A$11:$C$18,3,FALSE),""))</f>
        <v/>
      </c>
      <c r="J87" s="21" t="n"/>
      <c r="K87" s="20">
        <f>IF($E87="","",IF($J87&lt;&gt;"",$J87,$I87))</f>
        <v/>
      </c>
      <c r="L87" s="20">
        <f>IF(OR($G87="",$K87=""),"",$G87*$K87)</f>
        <v/>
      </c>
      <c r="M87" s="22" t="n"/>
      <c r="N87" s="20">
        <f>IF(OR($L87="",$M87="",$S87=""),"",IF($S87="Canceled",0,$L87*$M87))</f>
        <v/>
      </c>
      <c r="O87" s="21" t="n"/>
      <c r="P87" s="20">
        <f>IF(OR($L87="",$M87="",$O87="",$S87=""),"",IF($S87="Canceled",0,($L87-$O87)*$M87))</f>
        <v/>
      </c>
      <c r="Q87" s="16" t="n"/>
      <c r="R87" s="16" t="n"/>
      <c r="S87" s="16" t="n"/>
      <c r="T87" s="19">
        <f>IF(COUNTA($A87:$G87,$J87,$M87,$O87,$Q87:$S87)=0,"",IF($A87="","Check forecast ID",IF(COUNTIF($A$5:$A$124,$A87)&gt;1,"Check duplicate ID",IF($B87="","Check customer",IF($D87="","Check customer type",IF($E87="","Check service",IF($F87="","Check date",IF(OR($F87&lt;Assumptions!$B$5,$F87&gt;Assumptions!$B$6),"Check date outside period",IF($G87="","Check quantity",IF($M87="","Check probability",IF($S87="","Check status",IF(AND($S87="Completed",$F87&gt;TODAY()),"Check completed future date",IF(AND($J87="",$I87=""),"Check rate",IF($O87="","Check direct cost",IF(AND($O87&lt;&gt;"",$L87&lt;&gt;"",$O87&gt;$L87),"Check cost above revenue","Ready for review")))))))))))))))</f>
        <v/>
      </c>
    </row>
    <row r="88">
      <c r="A88" s="16" t="n"/>
      <c r="B88" s="16" t="n"/>
      <c r="C88" s="16" t="n"/>
      <c r="D88" s="16" t="n"/>
      <c r="E88" s="16" t="n"/>
      <c r="F88" s="17" t="n"/>
      <c r="G88" s="18" t="n"/>
      <c r="H88" s="23">
        <f>IF($E88="","",IFERROR(VLOOKUP($E88,Assumptions!$A$11:$C$18,2,FALSE),""))</f>
        <v/>
      </c>
      <c r="I88" s="24">
        <f>IF($E88="","",IFERROR(VLOOKUP($E88,Assumptions!$A$11:$C$18,3,FALSE),""))</f>
        <v/>
      </c>
      <c r="J88" s="21" t="n"/>
      <c r="K88" s="24">
        <f>IF($E88="","",IF($J88&lt;&gt;"",$J88,$I88))</f>
        <v/>
      </c>
      <c r="L88" s="24">
        <f>IF(OR($G88="",$K88=""),"",$G88*$K88)</f>
        <v/>
      </c>
      <c r="M88" s="22" t="n"/>
      <c r="N88" s="24">
        <f>IF(OR($L88="",$M88="",$S88=""),"",IF($S88="Canceled",0,$L88*$M88))</f>
        <v/>
      </c>
      <c r="O88" s="21" t="n"/>
      <c r="P88" s="24">
        <f>IF(OR($L88="",$M88="",$O88="",$S88=""),"",IF($S88="Canceled",0,($L88-$O88)*$M88))</f>
        <v/>
      </c>
      <c r="Q88" s="16" t="n"/>
      <c r="R88" s="16" t="n"/>
      <c r="S88" s="16" t="n"/>
      <c r="T88" s="23">
        <f>IF(COUNTA($A88:$G88,$J88,$M88,$O88,$Q88:$S88)=0,"",IF($A88="","Check forecast ID",IF(COUNTIF($A$5:$A$124,$A88)&gt;1,"Check duplicate ID",IF($B88="","Check customer",IF($D88="","Check customer type",IF($E88="","Check service",IF($F88="","Check date",IF(OR($F88&lt;Assumptions!$B$5,$F88&gt;Assumptions!$B$6),"Check date outside period",IF($G88="","Check quantity",IF($M88="","Check probability",IF($S88="","Check status",IF(AND($S88="Completed",$F88&gt;TODAY()),"Check completed future date",IF(AND($J88="",$I88=""),"Check rate",IF($O88="","Check direct cost",IF(AND($O88&lt;&gt;"",$L88&lt;&gt;"",$O88&gt;$L88),"Check cost above revenue","Ready for review")))))))))))))))</f>
        <v/>
      </c>
    </row>
    <row r="89">
      <c r="A89" s="16" t="n"/>
      <c r="B89" s="16" t="n"/>
      <c r="C89" s="16" t="n"/>
      <c r="D89" s="16" t="n"/>
      <c r="E89" s="16" t="n"/>
      <c r="F89" s="17" t="n"/>
      <c r="G89" s="18" t="n"/>
      <c r="H89" s="19">
        <f>IF($E89="","",IFERROR(VLOOKUP($E89,Assumptions!$A$11:$C$18,2,FALSE),""))</f>
        <v/>
      </c>
      <c r="I89" s="20">
        <f>IF($E89="","",IFERROR(VLOOKUP($E89,Assumptions!$A$11:$C$18,3,FALSE),""))</f>
        <v/>
      </c>
      <c r="J89" s="21" t="n"/>
      <c r="K89" s="20">
        <f>IF($E89="","",IF($J89&lt;&gt;"",$J89,$I89))</f>
        <v/>
      </c>
      <c r="L89" s="20">
        <f>IF(OR($G89="",$K89=""),"",$G89*$K89)</f>
        <v/>
      </c>
      <c r="M89" s="22" t="n"/>
      <c r="N89" s="20">
        <f>IF(OR($L89="",$M89="",$S89=""),"",IF($S89="Canceled",0,$L89*$M89))</f>
        <v/>
      </c>
      <c r="O89" s="21" t="n"/>
      <c r="P89" s="20">
        <f>IF(OR($L89="",$M89="",$O89="",$S89=""),"",IF($S89="Canceled",0,($L89-$O89)*$M89))</f>
        <v/>
      </c>
      <c r="Q89" s="16" t="n"/>
      <c r="R89" s="16" t="n"/>
      <c r="S89" s="16" t="n"/>
      <c r="T89" s="19">
        <f>IF(COUNTA($A89:$G89,$J89,$M89,$O89,$Q89:$S89)=0,"",IF($A89="","Check forecast ID",IF(COUNTIF($A$5:$A$124,$A89)&gt;1,"Check duplicate ID",IF($B89="","Check customer",IF($D89="","Check customer type",IF($E89="","Check service",IF($F89="","Check date",IF(OR($F89&lt;Assumptions!$B$5,$F89&gt;Assumptions!$B$6),"Check date outside period",IF($G89="","Check quantity",IF($M89="","Check probability",IF($S89="","Check status",IF(AND($S89="Completed",$F89&gt;TODAY()),"Check completed future date",IF(AND($J89="",$I89=""),"Check rate",IF($O89="","Check direct cost",IF(AND($O89&lt;&gt;"",$L89&lt;&gt;"",$O89&gt;$L89),"Check cost above revenue","Ready for review")))))))))))))))</f>
        <v/>
      </c>
    </row>
    <row r="90">
      <c r="A90" s="16" t="n"/>
      <c r="B90" s="16" t="n"/>
      <c r="C90" s="16" t="n"/>
      <c r="D90" s="16" t="n"/>
      <c r="E90" s="16" t="n"/>
      <c r="F90" s="17" t="n"/>
      <c r="G90" s="18" t="n"/>
      <c r="H90" s="23">
        <f>IF($E90="","",IFERROR(VLOOKUP($E90,Assumptions!$A$11:$C$18,2,FALSE),""))</f>
        <v/>
      </c>
      <c r="I90" s="24">
        <f>IF($E90="","",IFERROR(VLOOKUP($E90,Assumptions!$A$11:$C$18,3,FALSE),""))</f>
        <v/>
      </c>
      <c r="J90" s="21" t="n"/>
      <c r="K90" s="24">
        <f>IF($E90="","",IF($J90&lt;&gt;"",$J90,$I90))</f>
        <v/>
      </c>
      <c r="L90" s="24">
        <f>IF(OR($G90="",$K90=""),"",$G90*$K90)</f>
        <v/>
      </c>
      <c r="M90" s="22" t="n"/>
      <c r="N90" s="24">
        <f>IF(OR($L90="",$M90="",$S90=""),"",IF($S90="Canceled",0,$L90*$M90))</f>
        <v/>
      </c>
      <c r="O90" s="21" t="n"/>
      <c r="P90" s="24">
        <f>IF(OR($L90="",$M90="",$O90="",$S90=""),"",IF($S90="Canceled",0,($L90-$O90)*$M90))</f>
        <v/>
      </c>
      <c r="Q90" s="16" t="n"/>
      <c r="R90" s="16" t="n"/>
      <c r="S90" s="16" t="n"/>
      <c r="T90" s="23">
        <f>IF(COUNTA($A90:$G90,$J90,$M90,$O90,$Q90:$S90)=0,"",IF($A90="","Check forecast ID",IF(COUNTIF($A$5:$A$124,$A90)&gt;1,"Check duplicate ID",IF($B90="","Check customer",IF($D90="","Check customer type",IF($E90="","Check service",IF($F90="","Check date",IF(OR($F90&lt;Assumptions!$B$5,$F90&gt;Assumptions!$B$6),"Check date outside period",IF($G90="","Check quantity",IF($M90="","Check probability",IF($S90="","Check status",IF(AND($S90="Completed",$F90&gt;TODAY()),"Check completed future date",IF(AND($J90="",$I90=""),"Check rate",IF($O90="","Check direct cost",IF(AND($O90&lt;&gt;"",$L90&lt;&gt;"",$O90&gt;$L90),"Check cost above revenue","Ready for review")))))))))))))))</f>
        <v/>
      </c>
    </row>
    <row r="91">
      <c r="A91" s="16" t="n"/>
      <c r="B91" s="16" t="n"/>
      <c r="C91" s="16" t="n"/>
      <c r="D91" s="16" t="n"/>
      <c r="E91" s="16" t="n"/>
      <c r="F91" s="17" t="n"/>
      <c r="G91" s="18" t="n"/>
      <c r="H91" s="19">
        <f>IF($E91="","",IFERROR(VLOOKUP($E91,Assumptions!$A$11:$C$18,2,FALSE),""))</f>
        <v/>
      </c>
      <c r="I91" s="20">
        <f>IF($E91="","",IFERROR(VLOOKUP($E91,Assumptions!$A$11:$C$18,3,FALSE),""))</f>
        <v/>
      </c>
      <c r="J91" s="21" t="n"/>
      <c r="K91" s="20">
        <f>IF($E91="","",IF($J91&lt;&gt;"",$J91,$I91))</f>
        <v/>
      </c>
      <c r="L91" s="20">
        <f>IF(OR($G91="",$K91=""),"",$G91*$K91)</f>
        <v/>
      </c>
      <c r="M91" s="22" t="n"/>
      <c r="N91" s="20">
        <f>IF(OR($L91="",$M91="",$S91=""),"",IF($S91="Canceled",0,$L91*$M91))</f>
        <v/>
      </c>
      <c r="O91" s="21" t="n"/>
      <c r="P91" s="20">
        <f>IF(OR($L91="",$M91="",$O91="",$S91=""),"",IF($S91="Canceled",0,($L91-$O91)*$M91))</f>
        <v/>
      </c>
      <c r="Q91" s="16" t="n"/>
      <c r="R91" s="16" t="n"/>
      <c r="S91" s="16" t="n"/>
      <c r="T91" s="19">
        <f>IF(COUNTA($A91:$G91,$J91,$M91,$O91,$Q91:$S91)=0,"",IF($A91="","Check forecast ID",IF(COUNTIF($A$5:$A$124,$A91)&gt;1,"Check duplicate ID",IF($B91="","Check customer",IF($D91="","Check customer type",IF($E91="","Check service",IF($F91="","Check date",IF(OR($F91&lt;Assumptions!$B$5,$F91&gt;Assumptions!$B$6),"Check date outside period",IF($G91="","Check quantity",IF($M91="","Check probability",IF($S91="","Check status",IF(AND($S91="Completed",$F91&gt;TODAY()),"Check completed future date",IF(AND($J91="",$I91=""),"Check rate",IF($O91="","Check direct cost",IF(AND($O91&lt;&gt;"",$L91&lt;&gt;"",$O91&gt;$L91),"Check cost above revenue","Ready for review")))))))))))))))</f>
        <v/>
      </c>
    </row>
    <row r="92">
      <c r="A92" s="16" t="n"/>
      <c r="B92" s="16" t="n"/>
      <c r="C92" s="16" t="n"/>
      <c r="D92" s="16" t="n"/>
      <c r="E92" s="16" t="n"/>
      <c r="F92" s="17" t="n"/>
      <c r="G92" s="18" t="n"/>
      <c r="H92" s="23">
        <f>IF($E92="","",IFERROR(VLOOKUP($E92,Assumptions!$A$11:$C$18,2,FALSE),""))</f>
        <v/>
      </c>
      <c r="I92" s="24">
        <f>IF($E92="","",IFERROR(VLOOKUP($E92,Assumptions!$A$11:$C$18,3,FALSE),""))</f>
        <v/>
      </c>
      <c r="J92" s="21" t="n"/>
      <c r="K92" s="24">
        <f>IF($E92="","",IF($J92&lt;&gt;"",$J92,$I92))</f>
        <v/>
      </c>
      <c r="L92" s="24">
        <f>IF(OR($G92="",$K92=""),"",$G92*$K92)</f>
        <v/>
      </c>
      <c r="M92" s="22" t="n"/>
      <c r="N92" s="24">
        <f>IF(OR($L92="",$M92="",$S92=""),"",IF($S92="Canceled",0,$L92*$M92))</f>
        <v/>
      </c>
      <c r="O92" s="21" t="n"/>
      <c r="P92" s="24">
        <f>IF(OR($L92="",$M92="",$O92="",$S92=""),"",IF($S92="Canceled",0,($L92-$O92)*$M92))</f>
        <v/>
      </c>
      <c r="Q92" s="16" t="n"/>
      <c r="R92" s="16" t="n"/>
      <c r="S92" s="16" t="n"/>
      <c r="T92" s="23">
        <f>IF(COUNTA($A92:$G92,$J92,$M92,$O92,$Q92:$S92)=0,"",IF($A92="","Check forecast ID",IF(COUNTIF($A$5:$A$124,$A92)&gt;1,"Check duplicate ID",IF($B92="","Check customer",IF($D92="","Check customer type",IF($E92="","Check service",IF($F92="","Check date",IF(OR($F92&lt;Assumptions!$B$5,$F92&gt;Assumptions!$B$6),"Check date outside period",IF($G92="","Check quantity",IF($M92="","Check probability",IF($S92="","Check status",IF(AND($S92="Completed",$F92&gt;TODAY()),"Check completed future date",IF(AND($J92="",$I92=""),"Check rate",IF($O92="","Check direct cost",IF(AND($O92&lt;&gt;"",$L92&lt;&gt;"",$O92&gt;$L92),"Check cost above revenue","Ready for review")))))))))))))))</f>
        <v/>
      </c>
    </row>
    <row r="93">
      <c r="A93" s="16" t="n"/>
      <c r="B93" s="16" t="n"/>
      <c r="C93" s="16" t="n"/>
      <c r="D93" s="16" t="n"/>
      <c r="E93" s="16" t="n"/>
      <c r="F93" s="17" t="n"/>
      <c r="G93" s="18" t="n"/>
      <c r="H93" s="19">
        <f>IF($E93="","",IFERROR(VLOOKUP($E93,Assumptions!$A$11:$C$18,2,FALSE),""))</f>
        <v/>
      </c>
      <c r="I93" s="20">
        <f>IF($E93="","",IFERROR(VLOOKUP($E93,Assumptions!$A$11:$C$18,3,FALSE),""))</f>
        <v/>
      </c>
      <c r="J93" s="21" t="n"/>
      <c r="K93" s="20">
        <f>IF($E93="","",IF($J93&lt;&gt;"",$J93,$I93))</f>
        <v/>
      </c>
      <c r="L93" s="20">
        <f>IF(OR($G93="",$K93=""),"",$G93*$K93)</f>
        <v/>
      </c>
      <c r="M93" s="22" t="n"/>
      <c r="N93" s="20">
        <f>IF(OR($L93="",$M93="",$S93=""),"",IF($S93="Canceled",0,$L93*$M93))</f>
        <v/>
      </c>
      <c r="O93" s="21" t="n"/>
      <c r="P93" s="20">
        <f>IF(OR($L93="",$M93="",$O93="",$S93=""),"",IF($S93="Canceled",0,($L93-$O93)*$M93))</f>
        <v/>
      </c>
      <c r="Q93" s="16" t="n"/>
      <c r="R93" s="16" t="n"/>
      <c r="S93" s="16" t="n"/>
      <c r="T93" s="19">
        <f>IF(COUNTA($A93:$G93,$J93,$M93,$O93,$Q93:$S93)=0,"",IF($A93="","Check forecast ID",IF(COUNTIF($A$5:$A$124,$A93)&gt;1,"Check duplicate ID",IF($B93="","Check customer",IF($D93="","Check customer type",IF($E93="","Check service",IF($F93="","Check date",IF(OR($F93&lt;Assumptions!$B$5,$F93&gt;Assumptions!$B$6),"Check date outside period",IF($G93="","Check quantity",IF($M93="","Check probability",IF($S93="","Check status",IF(AND($S93="Completed",$F93&gt;TODAY()),"Check completed future date",IF(AND($J93="",$I93=""),"Check rate",IF($O93="","Check direct cost",IF(AND($O93&lt;&gt;"",$L93&lt;&gt;"",$O93&gt;$L93),"Check cost above revenue","Ready for review")))))))))))))))</f>
        <v/>
      </c>
    </row>
    <row r="94">
      <c r="A94" s="16" t="n"/>
      <c r="B94" s="16" t="n"/>
      <c r="C94" s="16" t="n"/>
      <c r="D94" s="16" t="n"/>
      <c r="E94" s="16" t="n"/>
      <c r="F94" s="17" t="n"/>
      <c r="G94" s="18" t="n"/>
      <c r="H94" s="23">
        <f>IF($E94="","",IFERROR(VLOOKUP($E94,Assumptions!$A$11:$C$18,2,FALSE),""))</f>
        <v/>
      </c>
      <c r="I94" s="24">
        <f>IF($E94="","",IFERROR(VLOOKUP($E94,Assumptions!$A$11:$C$18,3,FALSE),""))</f>
        <v/>
      </c>
      <c r="J94" s="21" t="n"/>
      <c r="K94" s="24">
        <f>IF($E94="","",IF($J94&lt;&gt;"",$J94,$I94))</f>
        <v/>
      </c>
      <c r="L94" s="24">
        <f>IF(OR($G94="",$K94=""),"",$G94*$K94)</f>
        <v/>
      </c>
      <c r="M94" s="22" t="n"/>
      <c r="N94" s="24">
        <f>IF(OR($L94="",$M94="",$S94=""),"",IF($S94="Canceled",0,$L94*$M94))</f>
        <v/>
      </c>
      <c r="O94" s="21" t="n"/>
      <c r="P94" s="24">
        <f>IF(OR($L94="",$M94="",$O94="",$S94=""),"",IF($S94="Canceled",0,($L94-$O94)*$M94))</f>
        <v/>
      </c>
      <c r="Q94" s="16" t="n"/>
      <c r="R94" s="16" t="n"/>
      <c r="S94" s="16" t="n"/>
      <c r="T94" s="23">
        <f>IF(COUNTA($A94:$G94,$J94,$M94,$O94,$Q94:$S94)=0,"",IF($A94="","Check forecast ID",IF(COUNTIF($A$5:$A$124,$A94)&gt;1,"Check duplicate ID",IF($B94="","Check customer",IF($D94="","Check customer type",IF($E94="","Check service",IF($F94="","Check date",IF(OR($F94&lt;Assumptions!$B$5,$F94&gt;Assumptions!$B$6),"Check date outside period",IF($G94="","Check quantity",IF($M94="","Check probability",IF($S94="","Check status",IF(AND($S94="Completed",$F94&gt;TODAY()),"Check completed future date",IF(AND($J94="",$I94=""),"Check rate",IF($O94="","Check direct cost",IF(AND($O94&lt;&gt;"",$L94&lt;&gt;"",$O94&gt;$L94),"Check cost above revenue","Ready for review")))))))))))))))</f>
        <v/>
      </c>
    </row>
    <row r="95">
      <c r="A95" s="16" t="n"/>
      <c r="B95" s="16" t="n"/>
      <c r="C95" s="16" t="n"/>
      <c r="D95" s="16" t="n"/>
      <c r="E95" s="16" t="n"/>
      <c r="F95" s="17" t="n"/>
      <c r="G95" s="18" t="n"/>
      <c r="H95" s="19">
        <f>IF($E95="","",IFERROR(VLOOKUP($E95,Assumptions!$A$11:$C$18,2,FALSE),""))</f>
        <v/>
      </c>
      <c r="I95" s="20">
        <f>IF($E95="","",IFERROR(VLOOKUP($E95,Assumptions!$A$11:$C$18,3,FALSE),""))</f>
        <v/>
      </c>
      <c r="J95" s="21" t="n"/>
      <c r="K95" s="20">
        <f>IF($E95="","",IF($J95&lt;&gt;"",$J95,$I95))</f>
        <v/>
      </c>
      <c r="L95" s="20">
        <f>IF(OR($G95="",$K95=""),"",$G95*$K95)</f>
        <v/>
      </c>
      <c r="M95" s="22" t="n"/>
      <c r="N95" s="20">
        <f>IF(OR($L95="",$M95="",$S95=""),"",IF($S95="Canceled",0,$L95*$M95))</f>
        <v/>
      </c>
      <c r="O95" s="21" t="n"/>
      <c r="P95" s="20">
        <f>IF(OR($L95="",$M95="",$O95="",$S95=""),"",IF($S95="Canceled",0,($L95-$O95)*$M95))</f>
        <v/>
      </c>
      <c r="Q95" s="16" t="n"/>
      <c r="R95" s="16" t="n"/>
      <c r="S95" s="16" t="n"/>
      <c r="T95" s="19">
        <f>IF(COUNTA($A95:$G95,$J95,$M95,$O95,$Q95:$S95)=0,"",IF($A95="","Check forecast ID",IF(COUNTIF($A$5:$A$124,$A95)&gt;1,"Check duplicate ID",IF($B95="","Check customer",IF($D95="","Check customer type",IF($E95="","Check service",IF($F95="","Check date",IF(OR($F95&lt;Assumptions!$B$5,$F95&gt;Assumptions!$B$6),"Check date outside period",IF($G95="","Check quantity",IF($M95="","Check probability",IF($S95="","Check status",IF(AND($S95="Completed",$F95&gt;TODAY()),"Check completed future date",IF(AND($J95="",$I95=""),"Check rate",IF($O95="","Check direct cost",IF(AND($O95&lt;&gt;"",$L95&lt;&gt;"",$O95&gt;$L95),"Check cost above revenue","Ready for review")))))))))))))))</f>
        <v/>
      </c>
    </row>
    <row r="96">
      <c r="A96" s="16" t="n"/>
      <c r="B96" s="16" t="n"/>
      <c r="C96" s="16" t="n"/>
      <c r="D96" s="16" t="n"/>
      <c r="E96" s="16" t="n"/>
      <c r="F96" s="17" t="n"/>
      <c r="G96" s="18" t="n"/>
      <c r="H96" s="23">
        <f>IF($E96="","",IFERROR(VLOOKUP($E96,Assumptions!$A$11:$C$18,2,FALSE),""))</f>
        <v/>
      </c>
      <c r="I96" s="24">
        <f>IF($E96="","",IFERROR(VLOOKUP($E96,Assumptions!$A$11:$C$18,3,FALSE),""))</f>
        <v/>
      </c>
      <c r="J96" s="21" t="n"/>
      <c r="K96" s="24">
        <f>IF($E96="","",IF($J96&lt;&gt;"",$J96,$I96))</f>
        <v/>
      </c>
      <c r="L96" s="24">
        <f>IF(OR($G96="",$K96=""),"",$G96*$K96)</f>
        <v/>
      </c>
      <c r="M96" s="22" t="n"/>
      <c r="N96" s="24">
        <f>IF(OR($L96="",$M96="",$S96=""),"",IF($S96="Canceled",0,$L96*$M96))</f>
        <v/>
      </c>
      <c r="O96" s="21" t="n"/>
      <c r="P96" s="24">
        <f>IF(OR($L96="",$M96="",$O96="",$S96=""),"",IF($S96="Canceled",0,($L96-$O96)*$M96))</f>
        <v/>
      </c>
      <c r="Q96" s="16" t="n"/>
      <c r="R96" s="16" t="n"/>
      <c r="S96" s="16" t="n"/>
      <c r="T96" s="23">
        <f>IF(COUNTA($A96:$G96,$J96,$M96,$O96,$Q96:$S96)=0,"",IF($A96="","Check forecast ID",IF(COUNTIF($A$5:$A$124,$A96)&gt;1,"Check duplicate ID",IF($B96="","Check customer",IF($D96="","Check customer type",IF($E96="","Check service",IF($F96="","Check date",IF(OR($F96&lt;Assumptions!$B$5,$F96&gt;Assumptions!$B$6),"Check date outside period",IF($G96="","Check quantity",IF($M96="","Check probability",IF($S96="","Check status",IF(AND($S96="Completed",$F96&gt;TODAY()),"Check completed future date",IF(AND($J96="",$I96=""),"Check rate",IF($O96="","Check direct cost",IF(AND($O96&lt;&gt;"",$L96&lt;&gt;"",$O96&gt;$L96),"Check cost above revenue","Ready for review")))))))))))))))</f>
        <v/>
      </c>
    </row>
    <row r="97">
      <c r="A97" s="16" t="n"/>
      <c r="B97" s="16" t="n"/>
      <c r="C97" s="16" t="n"/>
      <c r="D97" s="16" t="n"/>
      <c r="E97" s="16" t="n"/>
      <c r="F97" s="17" t="n"/>
      <c r="G97" s="18" t="n"/>
      <c r="H97" s="19">
        <f>IF($E97="","",IFERROR(VLOOKUP($E97,Assumptions!$A$11:$C$18,2,FALSE),""))</f>
        <v/>
      </c>
      <c r="I97" s="20">
        <f>IF($E97="","",IFERROR(VLOOKUP($E97,Assumptions!$A$11:$C$18,3,FALSE),""))</f>
        <v/>
      </c>
      <c r="J97" s="21" t="n"/>
      <c r="K97" s="20">
        <f>IF($E97="","",IF($J97&lt;&gt;"",$J97,$I97))</f>
        <v/>
      </c>
      <c r="L97" s="20">
        <f>IF(OR($G97="",$K97=""),"",$G97*$K97)</f>
        <v/>
      </c>
      <c r="M97" s="22" t="n"/>
      <c r="N97" s="20">
        <f>IF(OR($L97="",$M97="",$S97=""),"",IF($S97="Canceled",0,$L97*$M97))</f>
        <v/>
      </c>
      <c r="O97" s="21" t="n"/>
      <c r="P97" s="20">
        <f>IF(OR($L97="",$M97="",$O97="",$S97=""),"",IF($S97="Canceled",0,($L97-$O97)*$M97))</f>
        <v/>
      </c>
      <c r="Q97" s="16" t="n"/>
      <c r="R97" s="16" t="n"/>
      <c r="S97" s="16" t="n"/>
      <c r="T97" s="19">
        <f>IF(COUNTA($A97:$G97,$J97,$M97,$O97,$Q97:$S97)=0,"",IF($A97="","Check forecast ID",IF(COUNTIF($A$5:$A$124,$A97)&gt;1,"Check duplicate ID",IF($B97="","Check customer",IF($D97="","Check customer type",IF($E97="","Check service",IF($F97="","Check date",IF(OR($F97&lt;Assumptions!$B$5,$F97&gt;Assumptions!$B$6),"Check date outside period",IF($G97="","Check quantity",IF($M97="","Check probability",IF($S97="","Check status",IF(AND($S97="Completed",$F97&gt;TODAY()),"Check completed future date",IF(AND($J97="",$I97=""),"Check rate",IF($O97="","Check direct cost",IF(AND($O97&lt;&gt;"",$L97&lt;&gt;"",$O97&gt;$L97),"Check cost above revenue","Ready for review")))))))))))))))</f>
        <v/>
      </c>
    </row>
    <row r="98">
      <c r="A98" s="16" t="n"/>
      <c r="B98" s="16" t="n"/>
      <c r="C98" s="16" t="n"/>
      <c r="D98" s="16" t="n"/>
      <c r="E98" s="16" t="n"/>
      <c r="F98" s="17" t="n"/>
      <c r="G98" s="18" t="n"/>
      <c r="H98" s="23">
        <f>IF($E98="","",IFERROR(VLOOKUP($E98,Assumptions!$A$11:$C$18,2,FALSE),""))</f>
        <v/>
      </c>
      <c r="I98" s="24">
        <f>IF($E98="","",IFERROR(VLOOKUP($E98,Assumptions!$A$11:$C$18,3,FALSE),""))</f>
        <v/>
      </c>
      <c r="J98" s="21" t="n"/>
      <c r="K98" s="24">
        <f>IF($E98="","",IF($J98&lt;&gt;"",$J98,$I98))</f>
        <v/>
      </c>
      <c r="L98" s="24">
        <f>IF(OR($G98="",$K98=""),"",$G98*$K98)</f>
        <v/>
      </c>
      <c r="M98" s="22" t="n"/>
      <c r="N98" s="24">
        <f>IF(OR($L98="",$M98="",$S98=""),"",IF($S98="Canceled",0,$L98*$M98))</f>
        <v/>
      </c>
      <c r="O98" s="21" t="n"/>
      <c r="P98" s="24">
        <f>IF(OR($L98="",$M98="",$O98="",$S98=""),"",IF($S98="Canceled",0,($L98-$O98)*$M98))</f>
        <v/>
      </c>
      <c r="Q98" s="16" t="n"/>
      <c r="R98" s="16" t="n"/>
      <c r="S98" s="16" t="n"/>
      <c r="T98" s="23">
        <f>IF(COUNTA($A98:$G98,$J98,$M98,$O98,$Q98:$S98)=0,"",IF($A98="","Check forecast ID",IF(COUNTIF($A$5:$A$124,$A98)&gt;1,"Check duplicate ID",IF($B98="","Check customer",IF($D98="","Check customer type",IF($E98="","Check service",IF($F98="","Check date",IF(OR($F98&lt;Assumptions!$B$5,$F98&gt;Assumptions!$B$6),"Check date outside period",IF($G98="","Check quantity",IF($M98="","Check probability",IF($S98="","Check status",IF(AND($S98="Completed",$F98&gt;TODAY()),"Check completed future date",IF(AND($J98="",$I98=""),"Check rate",IF($O98="","Check direct cost",IF(AND($O98&lt;&gt;"",$L98&lt;&gt;"",$O98&gt;$L98),"Check cost above revenue","Ready for review")))))))))))))))</f>
        <v/>
      </c>
    </row>
    <row r="99">
      <c r="A99" s="16" t="n"/>
      <c r="B99" s="16" t="n"/>
      <c r="C99" s="16" t="n"/>
      <c r="D99" s="16" t="n"/>
      <c r="E99" s="16" t="n"/>
      <c r="F99" s="17" t="n"/>
      <c r="G99" s="18" t="n"/>
      <c r="H99" s="19">
        <f>IF($E99="","",IFERROR(VLOOKUP($E99,Assumptions!$A$11:$C$18,2,FALSE),""))</f>
        <v/>
      </c>
      <c r="I99" s="20">
        <f>IF($E99="","",IFERROR(VLOOKUP($E99,Assumptions!$A$11:$C$18,3,FALSE),""))</f>
        <v/>
      </c>
      <c r="J99" s="21" t="n"/>
      <c r="K99" s="20">
        <f>IF($E99="","",IF($J99&lt;&gt;"",$J99,$I99))</f>
        <v/>
      </c>
      <c r="L99" s="20">
        <f>IF(OR($G99="",$K99=""),"",$G99*$K99)</f>
        <v/>
      </c>
      <c r="M99" s="22" t="n"/>
      <c r="N99" s="20">
        <f>IF(OR($L99="",$M99="",$S99=""),"",IF($S99="Canceled",0,$L99*$M99))</f>
        <v/>
      </c>
      <c r="O99" s="21" t="n"/>
      <c r="P99" s="20">
        <f>IF(OR($L99="",$M99="",$O99="",$S99=""),"",IF($S99="Canceled",0,($L99-$O99)*$M99))</f>
        <v/>
      </c>
      <c r="Q99" s="16" t="n"/>
      <c r="R99" s="16" t="n"/>
      <c r="S99" s="16" t="n"/>
      <c r="T99" s="19">
        <f>IF(COUNTA($A99:$G99,$J99,$M99,$O99,$Q99:$S99)=0,"",IF($A99="","Check forecast ID",IF(COUNTIF($A$5:$A$124,$A99)&gt;1,"Check duplicate ID",IF($B99="","Check customer",IF($D99="","Check customer type",IF($E99="","Check service",IF($F99="","Check date",IF(OR($F99&lt;Assumptions!$B$5,$F99&gt;Assumptions!$B$6),"Check date outside period",IF($G99="","Check quantity",IF($M99="","Check probability",IF($S99="","Check status",IF(AND($S99="Completed",$F99&gt;TODAY()),"Check completed future date",IF(AND($J99="",$I99=""),"Check rate",IF($O99="","Check direct cost",IF(AND($O99&lt;&gt;"",$L99&lt;&gt;"",$O99&gt;$L99),"Check cost above revenue","Ready for review")))))))))))))))</f>
        <v/>
      </c>
    </row>
    <row r="100">
      <c r="A100" s="16" t="n"/>
      <c r="B100" s="16" t="n"/>
      <c r="C100" s="16" t="n"/>
      <c r="D100" s="16" t="n"/>
      <c r="E100" s="16" t="n"/>
      <c r="F100" s="17" t="n"/>
      <c r="G100" s="18" t="n"/>
      <c r="H100" s="23">
        <f>IF($E100="","",IFERROR(VLOOKUP($E100,Assumptions!$A$11:$C$18,2,FALSE),""))</f>
        <v/>
      </c>
      <c r="I100" s="24">
        <f>IF($E100="","",IFERROR(VLOOKUP($E100,Assumptions!$A$11:$C$18,3,FALSE),""))</f>
        <v/>
      </c>
      <c r="J100" s="21" t="n"/>
      <c r="K100" s="24">
        <f>IF($E100="","",IF($J100&lt;&gt;"",$J100,$I100))</f>
        <v/>
      </c>
      <c r="L100" s="24">
        <f>IF(OR($G100="",$K100=""),"",$G100*$K100)</f>
        <v/>
      </c>
      <c r="M100" s="22" t="n"/>
      <c r="N100" s="24">
        <f>IF(OR($L100="",$M100="",$S100=""),"",IF($S100="Canceled",0,$L100*$M100))</f>
        <v/>
      </c>
      <c r="O100" s="21" t="n"/>
      <c r="P100" s="24">
        <f>IF(OR($L100="",$M100="",$O100="",$S100=""),"",IF($S100="Canceled",0,($L100-$O100)*$M100))</f>
        <v/>
      </c>
      <c r="Q100" s="16" t="n"/>
      <c r="R100" s="16" t="n"/>
      <c r="S100" s="16" t="n"/>
      <c r="T100" s="23">
        <f>IF(COUNTA($A100:$G100,$J100,$M100,$O100,$Q100:$S100)=0,"",IF($A100="","Check forecast ID",IF(COUNTIF($A$5:$A$124,$A100)&gt;1,"Check duplicate ID",IF($B100="","Check customer",IF($D100="","Check customer type",IF($E100="","Check service",IF($F100="","Check date",IF(OR($F100&lt;Assumptions!$B$5,$F100&gt;Assumptions!$B$6),"Check date outside period",IF($G100="","Check quantity",IF($M100="","Check probability",IF($S100="","Check status",IF(AND($S100="Completed",$F100&gt;TODAY()),"Check completed future date",IF(AND($J100="",$I100=""),"Check rate",IF($O100="","Check direct cost",IF(AND($O100&lt;&gt;"",$L100&lt;&gt;"",$O100&gt;$L100),"Check cost above revenue","Ready for review")))))))))))))))</f>
        <v/>
      </c>
    </row>
    <row r="101">
      <c r="A101" s="16" t="n"/>
      <c r="B101" s="16" t="n"/>
      <c r="C101" s="16" t="n"/>
      <c r="D101" s="16" t="n"/>
      <c r="E101" s="16" t="n"/>
      <c r="F101" s="17" t="n"/>
      <c r="G101" s="18" t="n"/>
      <c r="H101" s="19">
        <f>IF($E101="","",IFERROR(VLOOKUP($E101,Assumptions!$A$11:$C$18,2,FALSE),""))</f>
        <v/>
      </c>
      <c r="I101" s="20">
        <f>IF($E101="","",IFERROR(VLOOKUP($E101,Assumptions!$A$11:$C$18,3,FALSE),""))</f>
        <v/>
      </c>
      <c r="J101" s="21" t="n"/>
      <c r="K101" s="20">
        <f>IF($E101="","",IF($J101&lt;&gt;"",$J101,$I101))</f>
        <v/>
      </c>
      <c r="L101" s="20">
        <f>IF(OR($G101="",$K101=""),"",$G101*$K101)</f>
        <v/>
      </c>
      <c r="M101" s="22" t="n"/>
      <c r="N101" s="20">
        <f>IF(OR($L101="",$M101="",$S101=""),"",IF($S101="Canceled",0,$L101*$M101))</f>
        <v/>
      </c>
      <c r="O101" s="21" t="n"/>
      <c r="P101" s="20">
        <f>IF(OR($L101="",$M101="",$O101="",$S101=""),"",IF($S101="Canceled",0,($L101-$O101)*$M101))</f>
        <v/>
      </c>
      <c r="Q101" s="16" t="n"/>
      <c r="R101" s="16" t="n"/>
      <c r="S101" s="16" t="n"/>
      <c r="T101" s="19">
        <f>IF(COUNTA($A101:$G101,$J101,$M101,$O101,$Q101:$S101)=0,"",IF($A101="","Check forecast ID",IF(COUNTIF($A$5:$A$124,$A101)&gt;1,"Check duplicate ID",IF($B101="","Check customer",IF($D101="","Check customer type",IF($E101="","Check service",IF($F101="","Check date",IF(OR($F101&lt;Assumptions!$B$5,$F101&gt;Assumptions!$B$6),"Check date outside period",IF($G101="","Check quantity",IF($M101="","Check probability",IF($S101="","Check status",IF(AND($S101="Completed",$F101&gt;TODAY()),"Check completed future date",IF(AND($J101="",$I101=""),"Check rate",IF($O101="","Check direct cost",IF(AND($O101&lt;&gt;"",$L101&lt;&gt;"",$O101&gt;$L101),"Check cost above revenue","Ready for review")))))))))))))))</f>
        <v/>
      </c>
    </row>
    <row r="102">
      <c r="A102" s="16" t="n"/>
      <c r="B102" s="16" t="n"/>
      <c r="C102" s="16" t="n"/>
      <c r="D102" s="16" t="n"/>
      <c r="E102" s="16" t="n"/>
      <c r="F102" s="17" t="n"/>
      <c r="G102" s="18" t="n"/>
      <c r="H102" s="23">
        <f>IF($E102="","",IFERROR(VLOOKUP($E102,Assumptions!$A$11:$C$18,2,FALSE),""))</f>
        <v/>
      </c>
      <c r="I102" s="24">
        <f>IF($E102="","",IFERROR(VLOOKUP($E102,Assumptions!$A$11:$C$18,3,FALSE),""))</f>
        <v/>
      </c>
      <c r="J102" s="21" t="n"/>
      <c r="K102" s="24">
        <f>IF($E102="","",IF($J102&lt;&gt;"",$J102,$I102))</f>
        <v/>
      </c>
      <c r="L102" s="24">
        <f>IF(OR($G102="",$K102=""),"",$G102*$K102)</f>
        <v/>
      </c>
      <c r="M102" s="22" t="n"/>
      <c r="N102" s="24">
        <f>IF(OR($L102="",$M102="",$S102=""),"",IF($S102="Canceled",0,$L102*$M102))</f>
        <v/>
      </c>
      <c r="O102" s="21" t="n"/>
      <c r="P102" s="24">
        <f>IF(OR($L102="",$M102="",$O102="",$S102=""),"",IF($S102="Canceled",0,($L102-$O102)*$M102))</f>
        <v/>
      </c>
      <c r="Q102" s="16" t="n"/>
      <c r="R102" s="16" t="n"/>
      <c r="S102" s="16" t="n"/>
      <c r="T102" s="23">
        <f>IF(COUNTA($A102:$G102,$J102,$M102,$O102,$Q102:$S102)=0,"",IF($A102="","Check forecast ID",IF(COUNTIF($A$5:$A$124,$A102)&gt;1,"Check duplicate ID",IF($B102="","Check customer",IF($D102="","Check customer type",IF($E102="","Check service",IF($F102="","Check date",IF(OR($F102&lt;Assumptions!$B$5,$F102&gt;Assumptions!$B$6),"Check date outside period",IF($G102="","Check quantity",IF($M102="","Check probability",IF($S102="","Check status",IF(AND($S102="Completed",$F102&gt;TODAY()),"Check completed future date",IF(AND($J102="",$I102=""),"Check rate",IF($O102="","Check direct cost",IF(AND($O102&lt;&gt;"",$L102&lt;&gt;"",$O102&gt;$L102),"Check cost above revenue","Ready for review")))))))))))))))</f>
        <v/>
      </c>
    </row>
    <row r="103">
      <c r="A103" s="16" t="n"/>
      <c r="B103" s="16" t="n"/>
      <c r="C103" s="16" t="n"/>
      <c r="D103" s="16" t="n"/>
      <c r="E103" s="16" t="n"/>
      <c r="F103" s="17" t="n"/>
      <c r="G103" s="18" t="n"/>
      <c r="H103" s="19">
        <f>IF($E103="","",IFERROR(VLOOKUP($E103,Assumptions!$A$11:$C$18,2,FALSE),""))</f>
        <v/>
      </c>
      <c r="I103" s="20">
        <f>IF($E103="","",IFERROR(VLOOKUP($E103,Assumptions!$A$11:$C$18,3,FALSE),""))</f>
        <v/>
      </c>
      <c r="J103" s="21" t="n"/>
      <c r="K103" s="20">
        <f>IF($E103="","",IF($J103&lt;&gt;"",$J103,$I103))</f>
        <v/>
      </c>
      <c r="L103" s="20">
        <f>IF(OR($G103="",$K103=""),"",$G103*$K103)</f>
        <v/>
      </c>
      <c r="M103" s="22" t="n"/>
      <c r="N103" s="20">
        <f>IF(OR($L103="",$M103="",$S103=""),"",IF($S103="Canceled",0,$L103*$M103))</f>
        <v/>
      </c>
      <c r="O103" s="21" t="n"/>
      <c r="P103" s="20">
        <f>IF(OR($L103="",$M103="",$O103="",$S103=""),"",IF($S103="Canceled",0,($L103-$O103)*$M103))</f>
        <v/>
      </c>
      <c r="Q103" s="16" t="n"/>
      <c r="R103" s="16" t="n"/>
      <c r="S103" s="16" t="n"/>
      <c r="T103" s="19">
        <f>IF(COUNTA($A103:$G103,$J103,$M103,$O103,$Q103:$S103)=0,"",IF($A103="","Check forecast ID",IF(COUNTIF($A$5:$A$124,$A103)&gt;1,"Check duplicate ID",IF($B103="","Check customer",IF($D103="","Check customer type",IF($E103="","Check service",IF($F103="","Check date",IF(OR($F103&lt;Assumptions!$B$5,$F103&gt;Assumptions!$B$6),"Check date outside period",IF($G103="","Check quantity",IF($M103="","Check probability",IF($S103="","Check status",IF(AND($S103="Completed",$F103&gt;TODAY()),"Check completed future date",IF(AND($J103="",$I103=""),"Check rate",IF($O103="","Check direct cost",IF(AND($O103&lt;&gt;"",$L103&lt;&gt;"",$O103&gt;$L103),"Check cost above revenue","Ready for review")))))))))))))))</f>
        <v/>
      </c>
    </row>
    <row r="104">
      <c r="A104" s="16" t="n"/>
      <c r="B104" s="16" t="n"/>
      <c r="C104" s="16" t="n"/>
      <c r="D104" s="16" t="n"/>
      <c r="E104" s="16" t="n"/>
      <c r="F104" s="17" t="n"/>
      <c r="G104" s="18" t="n"/>
      <c r="H104" s="23">
        <f>IF($E104="","",IFERROR(VLOOKUP($E104,Assumptions!$A$11:$C$18,2,FALSE),""))</f>
        <v/>
      </c>
      <c r="I104" s="24">
        <f>IF($E104="","",IFERROR(VLOOKUP($E104,Assumptions!$A$11:$C$18,3,FALSE),""))</f>
        <v/>
      </c>
      <c r="J104" s="21" t="n"/>
      <c r="K104" s="24">
        <f>IF($E104="","",IF($J104&lt;&gt;"",$J104,$I104))</f>
        <v/>
      </c>
      <c r="L104" s="24">
        <f>IF(OR($G104="",$K104=""),"",$G104*$K104)</f>
        <v/>
      </c>
      <c r="M104" s="22" t="n"/>
      <c r="N104" s="24">
        <f>IF(OR($L104="",$M104="",$S104=""),"",IF($S104="Canceled",0,$L104*$M104))</f>
        <v/>
      </c>
      <c r="O104" s="21" t="n"/>
      <c r="P104" s="24">
        <f>IF(OR($L104="",$M104="",$O104="",$S104=""),"",IF($S104="Canceled",0,($L104-$O104)*$M104))</f>
        <v/>
      </c>
      <c r="Q104" s="16" t="n"/>
      <c r="R104" s="16" t="n"/>
      <c r="S104" s="16" t="n"/>
      <c r="T104" s="23">
        <f>IF(COUNTA($A104:$G104,$J104,$M104,$O104,$Q104:$S104)=0,"",IF($A104="","Check forecast ID",IF(COUNTIF($A$5:$A$124,$A104)&gt;1,"Check duplicate ID",IF($B104="","Check customer",IF($D104="","Check customer type",IF($E104="","Check service",IF($F104="","Check date",IF(OR($F104&lt;Assumptions!$B$5,$F104&gt;Assumptions!$B$6),"Check date outside period",IF($G104="","Check quantity",IF($M104="","Check probability",IF($S104="","Check status",IF(AND($S104="Completed",$F104&gt;TODAY()),"Check completed future date",IF(AND($J104="",$I104=""),"Check rate",IF($O104="","Check direct cost",IF(AND($O104&lt;&gt;"",$L104&lt;&gt;"",$O104&gt;$L104),"Check cost above revenue","Ready for review")))))))))))))))</f>
        <v/>
      </c>
    </row>
    <row r="105">
      <c r="A105" s="16" t="n"/>
      <c r="B105" s="16" t="n"/>
      <c r="C105" s="16" t="n"/>
      <c r="D105" s="16" t="n"/>
      <c r="E105" s="16" t="n"/>
      <c r="F105" s="17" t="n"/>
      <c r="G105" s="18" t="n"/>
      <c r="H105" s="19">
        <f>IF($E105="","",IFERROR(VLOOKUP($E105,Assumptions!$A$11:$C$18,2,FALSE),""))</f>
        <v/>
      </c>
      <c r="I105" s="20">
        <f>IF($E105="","",IFERROR(VLOOKUP($E105,Assumptions!$A$11:$C$18,3,FALSE),""))</f>
        <v/>
      </c>
      <c r="J105" s="21" t="n"/>
      <c r="K105" s="20">
        <f>IF($E105="","",IF($J105&lt;&gt;"",$J105,$I105))</f>
        <v/>
      </c>
      <c r="L105" s="20">
        <f>IF(OR($G105="",$K105=""),"",$G105*$K105)</f>
        <v/>
      </c>
      <c r="M105" s="22" t="n"/>
      <c r="N105" s="20">
        <f>IF(OR($L105="",$M105="",$S105=""),"",IF($S105="Canceled",0,$L105*$M105))</f>
        <v/>
      </c>
      <c r="O105" s="21" t="n"/>
      <c r="P105" s="20">
        <f>IF(OR($L105="",$M105="",$O105="",$S105=""),"",IF($S105="Canceled",0,($L105-$O105)*$M105))</f>
        <v/>
      </c>
      <c r="Q105" s="16" t="n"/>
      <c r="R105" s="16" t="n"/>
      <c r="S105" s="16" t="n"/>
      <c r="T105" s="19">
        <f>IF(COUNTA($A105:$G105,$J105,$M105,$O105,$Q105:$S105)=0,"",IF($A105="","Check forecast ID",IF(COUNTIF($A$5:$A$124,$A105)&gt;1,"Check duplicate ID",IF($B105="","Check customer",IF($D105="","Check customer type",IF($E105="","Check service",IF($F105="","Check date",IF(OR($F105&lt;Assumptions!$B$5,$F105&gt;Assumptions!$B$6),"Check date outside period",IF($G105="","Check quantity",IF($M105="","Check probability",IF($S105="","Check status",IF(AND($S105="Completed",$F105&gt;TODAY()),"Check completed future date",IF(AND($J105="",$I105=""),"Check rate",IF($O105="","Check direct cost",IF(AND($O105&lt;&gt;"",$L105&lt;&gt;"",$O105&gt;$L105),"Check cost above revenue","Ready for review")))))))))))))))</f>
        <v/>
      </c>
    </row>
    <row r="106">
      <c r="A106" s="16" t="n"/>
      <c r="B106" s="16" t="n"/>
      <c r="C106" s="16" t="n"/>
      <c r="D106" s="16" t="n"/>
      <c r="E106" s="16" t="n"/>
      <c r="F106" s="17" t="n"/>
      <c r="G106" s="18" t="n"/>
      <c r="H106" s="23">
        <f>IF($E106="","",IFERROR(VLOOKUP($E106,Assumptions!$A$11:$C$18,2,FALSE),""))</f>
        <v/>
      </c>
      <c r="I106" s="24">
        <f>IF($E106="","",IFERROR(VLOOKUP($E106,Assumptions!$A$11:$C$18,3,FALSE),""))</f>
        <v/>
      </c>
      <c r="J106" s="21" t="n"/>
      <c r="K106" s="24">
        <f>IF($E106="","",IF($J106&lt;&gt;"",$J106,$I106))</f>
        <v/>
      </c>
      <c r="L106" s="24">
        <f>IF(OR($G106="",$K106=""),"",$G106*$K106)</f>
        <v/>
      </c>
      <c r="M106" s="22" t="n"/>
      <c r="N106" s="24">
        <f>IF(OR($L106="",$M106="",$S106=""),"",IF($S106="Canceled",0,$L106*$M106))</f>
        <v/>
      </c>
      <c r="O106" s="21" t="n"/>
      <c r="P106" s="24">
        <f>IF(OR($L106="",$M106="",$O106="",$S106=""),"",IF($S106="Canceled",0,($L106-$O106)*$M106))</f>
        <v/>
      </c>
      <c r="Q106" s="16" t="n"/>
      <c r="R106" s="16" t="n"/>
      <c r="S106" s="16" t="n"/>
      <c r="T106" s="23">
        <f>IF(COUNTA($A106:$G106,$J106,$M106,$O106,$Q106:$S106)=0,"",IF($A106="","Check forecast ID",IF(COUNTIF($A$5:$A$124,$A106)&gt;1,"Check duplicate ID",IF($B106="","Check customer",IF($D106="","Check customer type",IF($E106="","Check service",IF($F106="","Check date",IF(OR($F106&lt;Assumptions!$B$5,$F106&gt;Assumptions!$B$6),"Check date outside period",IF($G106="","Check quantity",IF($M106="","Check probability",IF($S106="","Check status",IF(AND($S106="Completed",$F106&gt;TODAY()),"Check completed future date",IF(AND($J106="",$I106=""),"Check rate",IF($O106="","Check direct cost",IF(AND($O106&lt;&gt;"",$L106&lt;&gt;"",$O106&gt;$L106),"Check cost above revenue","Ready for review")))))))))))))))</f>
        <v/>
      </c>
    </row>
    <row r="107">
      <c r="A107" s="16" t="n"/>
      <c r="B107" s="16" t="n"/>
      <c r="C107" s="16" t="n"/>
      <c r="D107" s="16" t="n"/>
      <c r="E107" s="16" t="n"/>
      <c r="F107" s="17" t="n"/>
      <c r="G107" s="18" t="n"/>
      <c r="H107" s="19">
        <f>IF($E107="","",IFERROR(VLOOKUP($E107,Assumptions!$A$11:$C$18,2,FALSE),""))</f>
        <v/>
      </c>
      <c r="I107" s="20">
        <f>IF($E107="","",IFERROR(VLOOKUP($E107,Assumptions!$A$11:$C$18,3,FALSE),""))</f>
        <v/>
      </c>
      <c r="J107" s="21" t="n"/>
      <c r="K107" s="20">
        <f>IF($E107="","",IF($J107&lt;&gt;"",$J107,$I107))</f>
        <v/>
      </c>
      <c r="L107" s="20">
        <f>IF(OR($G107="",$K107=""),"",$G107*$K107)</f>
        <v/>
      </c>
      <c r="M107" s="22" t="n"/>
      <c r="N107" s="20">
        <f>IF(OR($L107="",$M107="",$S107=""),"",IF($S107="Canceled",0,$L107*$M107))</f>
        <v/>
      </c>
      <c r="O107" s="21" t="n"/>
      <c r="P107" s="20">
        <f>IF(OR($L107="",$M107="",$O107="",$S107=""),"",IF($S107="Canceled",0,($L107-$O107)*$M107))</f>
        <v/>
      </c>
      <c r="Q107" s="16" t="n"/>
      <c r="R107" s="16" t="n"/>
      <c r="S107" s="16" t="n"/>
      <c r="T107" s="19">
        <f>IF(COUNTA($A107:$G107,$J107,$M107,$O107,$Q107:$S107)=0,"",IF($A107="","Check forecast ID",IF(COUNTIF($A$5:$A$124,$A107)&gt;1,"Check duplicate ID",IF($B107="","Check customer",IF($D107="","Check customer type",IF($E107="","Check service",IF($F107="","Check date",IF(OR($F107&lt;Assumptions!$B$5,$F107&gt;Assumptions!$B$6),"Check date outside period",IF($G107="","Check quantity",IF($M107="","Check probability",IF($S107="","Check status",IF(AND($S107="Completed",$F107&gt;TODAY()),"Check completed future date",IF(AND($J107="",$I107=""),"Check rate",IF($O107="","Check direct cost",IF(AND($O107&lt;&gt;"",$L107&lt;&gt;"",$O107&gt;$L107),"Check cost above revenue","Ready for review")))))))))))))))</f>
        <v/>
      </c>
    </row>
    <row r="108">
      <c r="A108" s="16" t="n"/>
      <c r="B108" s="16" t="n"/>
      <c r="C108" s="16" t="n"/>
      <c r="D108" s="16" t="n"/>
      <c r="E108" s="16" t="n"/>
      <c r="F108" s="17" t="n"/>
      <c r="G108" s="18" t="n"/>
      <c r="H108" s="23">
        <f>IF($E108="","",IFERROR(VLOOKUP($E108,Assumptions!$A$11:$C$18,2,FALSE),""))</f>
        <v/>
      </c>
      <c r="I108" s="24">
        <f>IF($E108="","",IFERROR(VLOOKUP($E108,Assumptions!$A$11:$C$18,3,FALSE),""))</f>
        <v/>
      </c>
      <c r="J108" s="21" t="n"/>
      <c r="K108" s="24">
        <f>IF($E108="","",IF($J108&lt;&gt;"",$J108,$I108))</f>
        <v/>
      </c>
      <c r="L108" s="24">
        <f>IF(OR($G108="",$K108=""),"",$G108*$K108)</f>
        <v/>
      </c>
      <c r="M108" s="22" t="n"/>
      <c r="N108" s="24">
        <f>IF(OR($L108="",$M108="",$S108=""),"",IF($S108="Canceled",0,$L108*$M108))</f>
        <v/>
      </c>
      <c r="O108" s="21" t="n"/>
      <c r="P108" s="24">
        <f>IF(OR($L108="",$M108="",$O108="",$S108=""),"",IF($S108="Canceled",0,($L108-$O108)*$M108))</f>
        <v/>
      </c>
      <c r="Q108" s="16" t="n"/>
      <c r="R108" s="16" t="n"/>
      <c r="S108" s="16" t="n"/>
      <c r="T108" s="23">
        <f>IF(COUNTA($A108:$G108,$J108,$M108,$O108,$Q108:$S108)=0,"",IF($A108="","Check forecast ID",IF(COUNTIF($A$5:$A$124,$A108)&gt;1,"Check duplicate ID",IF($B108="","Check customer",IF($D108="","Check customer type",IF($E108="","Check service",IF($F108="","Check date",IF(OR($F108&lt;Assumptions!$B$5,$F108&gt;Assumptions!$B$6),"Check date outside period",IF($G108="","Check quantity",IF($M108="","Check probability",IF($S108="","Check status",IF(AND($S108="Completed",$F108&gt;TODAY()),"Check completed future date",IF(AND($J108="",$I108=""),"Check rate",IF($O108="","Check direct cost",IF(AND($O108&lt;&gt;"",$L108&lt;&gt;"",$O108&gt;$L108),"Check cost above revenue","Ready for review")))))))))))))))</f>
        <v/>
      </c>
    </row>
    <row r="109">
      <c r="A109" s="16" t="n"/>
      <c r="B109" s="16" t="n"/>
      <c r="C109" s="16" t="n"/>
      <c r="D109" s="16" t="n"/>
      <c r="E109" s="16" t="n"/>
      <c r="F109" s="17" t="n"/>
      <c r="G109" s="18" t="n"/>
      <c r="H109" s="19">
        <f>IF($E109="","",IFERROR(VLOOKUP($E109,Assumptions!$A$11:$C$18,2,FALSE),""))</f>
        <v/>
      </c>
      <c r="I109" s="20">
        <f>IF($E109="","",IFERROR(VLOOKUP($E109,Assumptions!$A$11:$C$18,3,FALSE),""))</f>
        <v/>
      </c>
      <c r="J109" s="21" t="n"/>
      <c r="K109" s="20">
        <f>IF($E109="","",IF($J109&lt;&gt;"",$J109,$I109))</f>
        <v/>
      </c>
      <c r="L109" s="20">
        <f>IF(OR($G109="",$K109=""),"",$G109*$K109)</f>
        <v/>
      </c>
      <c r="M109" s="22" t="n"/>
      <c r="N109" s="20">
        <f>IF(OR($L109="",$M109="",$S109=""),"",IF($S109="Canceled",0,$L109*$M109))</f>
        <v/>
      </c>
      <c r="O109" s="21" t="n"/>
      <c r="P109" s="20">
        <f>IF(OR($L109="",$M109="",$O109="",$S109=""),"",IF($S109="Canceled",0,($L109-$O109)*$M109))</f>
        <v/>
      </c>
      <c r="Q109" s="16" t="n"/>
      <c r="R109" s="16" t="n"/>
      <c r="S109" s="16" t="n"/>
      <c r="T109" s="19">
        <f>IF(COUNTA($A109:$G109,$J109,$M109,$O109,$Q109:$S109)=0,"",IF($A109="","Check forecast ID",IF(COUNTIF($A$5:$A$124,$A109)&gt;1,"Check duplicate ID",IF($B109="","Check customer",IF($D109="","Check customer type",IF($E109="","Check service",IF($F109="","Check date",IF(OR($F109&lt;Assumptions!$B$5,$F109&gt;Assumptions!$B$6),"Check date outside period",IF($G109="","Check quantity",IF($M109="","Check probability",IF($S109="","Check status",IF(AND($S109="Completed",$F109&gt;TODAY()),"Check completed future date",IF(AND($J109="",$I109=""),"Check rate",IF($O109="","Check direct cost",IF(AND($O109&lt;&gt;"",$L109&lt;&gt;"",$O109&gt;$L109),"Check cost above revenue","Ready for review")))))))))))))))</f>
        <v/>
      </c>
    </row>
    <row r="110">
      <c r="A110" s="16" t="n"/>
      <c r="B110" s="16" t="n"/>
      <c r="C110" s="16" t="n"/>
      <c r="D110" s="16" t="n"/>
      <c r="E110" s="16" t="n"/>
      <c r="F110" s="17" t="n"/>
      <c r="G110" s="18" t="n"/>
      <c r="H110" s="23">
        <f>IF($E110="","",IFERROR(VLOOKUP($E110,Assumptions!$A$11:$C$18,2,FALSE),""))</f>
        <v/>
      </c>
      <c r="I110" s="24">
        <f>IF($E110="","",IFERROR(VLOOKUP($E110,Assumptions!$A$11:$C$18,3,FALSE),""))</f>
        <v/>
      </c>
      <c r="J110" s="21" t="n"/>
      <c r="K110" s="24">
        <f>IF($E110="","",IF($J110&lt;&gt;"",$J110,$I110))</f>
        <v/>
      </c>
      <c r="L110" s="24">
        <f>IF(OR($G110="",$K110=""),"",$G110*$K110)</f>
        <v/>
      </c>
      <c r="M110" s="22" t="n"/>
      <c r="N110" s="24">
        <f>IF(OR($L110="",$M110="",$S110=""),"",IF($S110="Canceled",0,$L110*$M110))</f>
        <v/>
      </c>
      <c r="O110" s="21" t="n"/>
      <c r="P110" s="24">
        <f>IF(OR($L110="",$M110="",$O110="",$S110=""),"",IF($S110="Canceled",0,($L110-$O110)*$M110))</f>
        <v/>
      </c>
      <c r="Q110" s="16" t="n"/>
      <c r="R110" s="16" t="n"/>
      <c r="S110" s="16" t="n"/>
      <c r="T110" s="23">
        <f>IF(COUNTA($A110:$G110,$J110,$M110,$O110,$Q110:$S110)=0,"",IF($A110="","Check forecast ID",IF(COUNTIF($A$5:$A$124,$A110)&gt;1,"Check duplicate ID",IF($B110="","Check customer",IF($D110="","Check customer type",IF($E110="","Check service",IF($F110="","Check date",IF(OR($F110&lt;Assumptions!$B$5,$F110&gt;Assumptions!$B$6),"Check date outside period",IF($G110="","Check quantity",IF($M110="","Check probability",IF($S110="","Check status",IF(AND($S110="Completed",$F110&gt;TODAY()),"Check completed future date",IF(AND($J110="",$I110=""),"Check rate",IF($O110="","Check direct cost",IF(AND($O110&lt;&gt;"",$L110&lt;&gt;"",$O110&gt;$L110),"Check cost above revenue","Ready for review")))))))))))))))</f>
        <v/>
      </c>
    </row>
    <row r="111">
      <c r="A111" s="16" t="n"/>
      <c r="B111" s="16" t="n"/>
      <c r="C111" s="16" t="n"/>
      <c r="D111" s="16" t="n"/>
      <c r="E111" s="16" t="n"/>
      <c r="F111" s="17" t="n"/>
      <c r="G111" s="18" t="n"/>
      <c r="H111" s="19">
        <f>IF($E111="","",IFERROR(VLOOKUP($E111,Assumptions!$A$11:$C$18,2,FALSE),""))</f>
        <v/>
      </c>
      <c r="I111" s="20">
        <f>IF($E111="","",IFERROR(VLOOKUP($E111,Assumptions!$A$11:$C$18,3,FALSE),""))</f>
        <v/>
      </c>
      <c r="J111" s="21" t="n"/>
      <c r="K111" s="20">
        <f>IF($E111="","",IF($J111&lt;&gt;"",$J111,$I111))</f>
        <v/>
      </c>
      <c r="L111" s="20">
        <f>IF(OR($G111="",$K111=""),"",$G111*$K111)</f>
        <v/>
      </c>
      <c r="M111" s="22" t="n"/>
      <c r="N111" s="20">
        <f>IF(OR($L111="",$M111="",$S111=""),"",IF($S111="Canceled",0,$L111*$M111))</f>
        <v/>
      </c>
      <c r="O111" s="21" t="n"/>
      <c r="P111" s="20">
        <f>IF(OR($L111="",$M111="",$O111="",$S111=""),"",IF($S111="Canceled",0,($L111-$O111)*$M111))</f>
        <v/>
      </c>
      <c r="Q111" s="16" t="n"/>
      <c r="R111" s="16" t="n"/>
      <c r="S111" s="16" t="n"/>
      <c r="T111" s="19">
        <f>IF(COUNTA($A111:$G111,$J111,$M111,$O111,$Q111:$S111)=0,"",IF($A111="","Check forecast ID",IF(COUNTIF($A$5:$A$124,$A111)&gt;1,"Check duplicate ID",IF($B111="","Check customer",IF($D111="","Check customer type",IF($E111="","Check service",IF($F111="","Check date",IF(OR($F111&lt;Assumptions!$B$5,$F111&gt;Assumptions!$B$6),"Check date outside period",IF($G111="","Check quantity",IF($M111="","Check probability",IF($S111="","Check status",IF(AND($S111="Completed",$F111&gt;TODAY()),"Check completed future date",IF(AND($J111="",$I111=""),"Check rate",IF($O111="","Check direct cost",IF(AND($O111&lt;&gt;"",$L111&lt;&gt;"",$O111&gt;$L111),"Check cost above revenue","Ready for review")))))))))))))))</f>
        <v/>
      </c>
    </row>
    <row r="112">
      <c r="A112" s="16" t="n"/>
      <c r="B112" s="16" t="n"/>
      <c r="C112" s="16" t="n"/>
      <c r="D112" s="16" t="n"/>
      <c r="E112" s="16" t="n"/>
      <c r="F112" s="17" t="n"/>
      <c r="G112" s="18" t="n"/>
      <c r="H112" s="23">
        <f>IF($E112="","",IFERROR(VLOOKUP($E112,Assumptions!$A$11:$C$18,2,FALSE),""))</f>
        <v/>
      </c>
      <c r="I112" s="24">
        <f>IF($E112="","",IFERROR(VLOOKUP($E112,Assumptions!$A$11:$C$18,3,FALSE),""))</f>
        <v/>
      </c>
      <c r="J112" s="21" t="n"/>
      <c r="K112" s="24">
        <f>IF($E112="","",IF($J112&lt;&gt;"",$J112,$I112))</f>
        <v/>
      </c>
      <c r="L112" s="24">
        <f>IF(OR($G112="",$K112=""),"",$G112*$K112)</f>
        <v/>
      </c>
      <c r="M112" s="22" t="n"/>
      <c r="N112" s="24">
        <f>IF(OR($L112="",$M112="",$S112=""),"",IF($S112="Canceled",0,$L112*$M112))</f>
        <v/>
      </c>
      <c r="O112" s="21" t="n"/>
      <c r="P112" s="24">
        <f>IF(OR($L112="",$M112="",$O112="",$S112=""),"",IF($S112="Canceled",0,($L112-$O112)*$M112))</f>
        <v/>
      </c>
      <c r="Q112" s="16" t="n"/>
      <c r="R112" s="16" t="n"/>
      <c r="S112" s="16" t="n"/>
      <c r="T112" s="23">
        <f>IF(COUNTA($A112:$G112,$J112,$M112,$O112,$Q112:$S112)=0,"",IF($A112="","Check forecast ID",IF(COUNTIF($A$5:$A$124,$A112)&gt;1,"Check duplicate ID",IF($B112="","Check customer",IF($D112="","Check customer type",IF($E112="","Check service",IF($F112="","Check date",IF(OR($F112&lt;Assumptions!$B$5,$F112&gt;Assumptions!$B$6),"Check date outside period",IF($G112="","Check quantity",IF($M112="","Check probability",IF($S112="","Check status",IF(AND($S112="Completed",$F112&gt;TODAY()),"Check completed future date",IF(AND($J112="",$I112=""),"Check rate",IF($O112="","Check direct cost",IF(AND($O112&lt;&gt;"",$L112&lt;&gt;"",$O112&gt;$L112),"Check cost above revenue","Ready for review")))))))))))))))</f>
        <v/>
      </c>
    </row>
    <row r="113">
      <c r="A113" s="16" t="n"/>
      <c r="B113" s="16" t="n"/>
      <c r="C113" s="16" t="n"/>
      <c r="D113" s="16" t="n"/>
      <c r="E113" s="16" t="n"/>
      <c r="F113" s="17" t="n"/>
      <c r="G113" s="18" t="n"/>
      <c r="H113" s="19">
        <f>IF($E113="","",IFERROR(VLOOKUP($E113,Assumptions!$A$11:$C$18,2,FALSE),""))</f>
        <v/>
      </c>
      <c r="I113" s="20">
        <f>IF($E113="","",IFERROR(VLOOKUP($E113,Assumptions!$A$11:$C$18,3,FALSE),""))</f>
        <v/>
      </c>
      <c r="J113" s="21" t="n"/>
      <c r="K113" s="20">
        <f>IF($E113="","",IF($J113&lt;&gt;"",$J113,$I113))</f>
        <v/>
      </c>
      <c r="L113" s="20">
        <f>IF(OR($G113="",$K113=""),"",$G113*$K113)</f>
        <v/>
      </c>
      <c r="M113" s="22" t="n"/>
      <c r="N113" s="20">
        <f>IF(OR($L113="",$M113="",$S113=""),"",IF($S113="Canceled",0,$L113*$M113))</f>
        <v/>
      </c>
      <c r="O113" s="21" t="n"/>
      <c r="P113" s="20">
        <f>IF(OR($L113="",$M113="",$O113="",$S113=""),"",IF($S113="Canceled",0,($L113-$O113)*$M113))</f>
        <v/>
      </c>
      <c r="Q113" s="16" t="n"/>
      <c r="R113" s="16" t="n"/>
      <c r="S113" s="16" t="n"/>
      <c r="T113" s="19">
        <f>IF(COUNTA($A113:$G113,$J113,$M113,$O113,$Q113:$S113)=0,"",IF($A113="","Check forecast ID",IF(COUNTIF($A$5:$A$124,$A113)&gt;1,"Check duplicate ID",IF($B113="","Check customer",IF($D113="","Check customer type",IF($E113="","Check service",IF($F113="","Check date",IF(OR($F113&lt;Assumptions!$B$5,$F113&gt;Assumptions!$B$6),"Check date outside period",IF($G113="","Check quantity",IF($M113="","Check probability",IF($S113="","Check status",IF(AND($S113="Completed",$F113&gt;TODAY()),"Check completed future date",IF(AND($J113="",$I113=""),"Check rate",IF($O113="","Check direct cost",IF(AND($O113&lt;&gt;"",$L113&lt;&gt;"",$O113&gt;$L113),"Check cost above revenue","Ready for review")))))))))))))))</f>
        <v/>
      </c>
    </row>
    <row r="114">
      <c r="A114" s="16" t="n"/>
      <c r="B114" s="16" t="n"/>
      <c r="C114" s="16" t="n"/>
      <c r="D114" s="16" t="n"/>
      <c r="E114" s="16" t="n"/>
      <c r="F114" s="17" t="n"/>
      <c r="G114" s="18" t="n"/>
      <c r="H114" s="23">
        <f>IF($E114="","",IFERROR(VLOOKUP($E114,Assumptions!$A$11:$C$18,2,FALSE),""))</f>
        <v/>
      </c>
      <c r="I114" s="24">
        <f>IF($E114="","",IFERROR(VLOOKUP($E114,Assumptions!$A$11:$C$18,3,FALSE),""))</f>
        <v/>
      </c>
      <c r="J114" s="21" t="n"/>
      <c r="K114" s="24">
        <f>IF($E114="","",IF($J114&lt;&gt;"",$J114,$I114))</f>
        <v/>
      </c>
      <c r="L114" s="24">
        <f>IF(OR($G114="",$K114=""),"",$G114*$K114)</f>
        <v/>
      </c>
      <c r="M114" s="22" t="n"/>
      <c r="N114" s="24">
        <f>IF(OR($L114="",$M114="",$S114=""),"",IF($S114="Canceled",0,$L114*$M114))</f>
        <v/>
      </c>
      <c r="O114" s="21" t="n"/>
      <c r="P114" s="24">
        <f>IF(OR($L114="",$M114="",$O114="",$S114=""),"",IF($S114="Canceled",0,($L114-$O114)*$M114))</f>
        <v/>
      </c>
      <c r="Q114" s="16" t="n"/>
      <c r="R114" s="16" t="n"/>
      <c r="S114" s="16" t="n"/>
      <c r="T114" s="23">
        <f>IF(COUNTA($A114:$G114,$J114,$M114,$O114,$Q114:$S114)=0,"",IF($A114="","Check forecast ID",IF(COUNTIF($A$5:$A$124,$A114)&gt;1,"Check duplicate ID",IF($B114="","Check customer",IF($D114="","Check customer type",IF($E114="","Check service",IF($F114="","Check date",IF(OR($F114&lt;Assumptions!$B$5,$F114&gt;Assumptions!$B$6),"Check date outside period",IF($G114="","Check quantity",IF($M114="","Check probability",IF($S114="","Check status",IF(AND($S114="Completed",$F114&gt;TODAY()),"Check completed future date",IF(AND($J114="",$I114=""),"Check rate",IF($O114="","Check direct cost",IF(AND($O114&lt;&gt;"",$L114&lt;&gt;"",$O114&gt;$L114),"Check cost above revenue","Ready for review")))))))))))))))</f>
        <v/>
      </c>
    </row>
    <row r="115">
      <c r="A115" s="16" t="n"/>
      <c r="B115" s="16" t="n"/>
      <c r="C115" s="16" t="n"/>
      <c r="D115" s="16" t="n"/>
      <c r="E115" s="16" t="n"/>
      <c r="F115" s="17" t="n"/>
      <c r="G115" s="18" t="n"/>
      <c r="H115" s="19">
        <f>IF($E115="","",IFERROR(VLOOKUP($E115,Assumptions!$A$11:$C$18,2,FALSE),""))</f>
        <v/>
      </c>
      <c r="I115" s="20">
        <f>IF($E115="","",IFERROR(VLOOKUP($E115,Assumptions!$A$11:$C$18,3,FALSE),""))</f>
        <v/>
      </c>
      <c r="J115" s="21" t="n"/>
      <c r="K115" s="20">
        <f>IF($E115="","",IF($J115&lt;&gt;"",$J115,$I115))</f>
        <v/>
      </c>
      <c r="L115" s="20">
        <f>IF(OR($G115="",$K115=""),"",$G115*$K115)</f>
        <v/>
      </c>
      <c r="M115" s="22" t="n"/>
      <c r="N115" s="20">
        <f>IF(OR($L115="",$M115="",$S115=""),"",IF($S115="Canceled",0,$L115*$M115))</f>
        <v/>
      </c>
      <c r="O115" s="21" t="n"/>
      <c r="P115" s="20">
        <f>IF(OR($L115="",$M115="",$O115="",$S115=""),"",IF($S115="Canceled",0,($L115-$O115)*$M115))</f>
        <v/>
      </c>
      <c r="Q115" s="16" t="n"/>
      <c r="R115" s="16" t="n"/>
      <c r="S115" s="16" t="n"/>
      <c r="T115" s="19">
        <f>IF(COUNTA($A115:$G115,$J115,$M115,$O115,$Q115:$S115)=0,"",IF($A115="","Check forecast ID",IF(COUNTIF($A$5:$A$124,$A115)&gt;1,"Check duplicate ID",IF($B115="","Check customer",IF($D115="","Check customer type",IF($E115="","Check service",IF($F115="","Check date",IF(OR($F115&lt;Assumptions!$B$5,$F115&gt;Assumptions!$B$6),"Check date outside period",IF($G115="","Check quantity",IF($M115="","Check probability",IF($S115="","Check status",IF(AND($S115="Completed",$F115&gt;TODAY()),"Check completed future date",IF(AND($J115="",$I115=""),"Check rate",IF($O115="","Check direct cost",IF(AND($O115&lt;&gt;"",$L115&lt;&gt;"",$O115&gt;$L115),"Check cost above revenue","Ready for review")))))))))))))))</f>
        <v/>
      </c>
    </row>
    <row r="116">
      <c r="A116" s="16" t="n"/>
      <c r="B116" s="16" t="n"/>
      <c r="C116" s="16" t="n"/>
      <c r="D116" s="16" t="n"/>
      <c r="E116" s="16" t="n"/>
      <c r="F116" s="17" t="n"/>
      <c r="G116" s="18" t="n"/>
      <c r="H116" s="23">
        <f>IF($E116="","",IFERROR(VLOOKUP($E116,Assumptions!$A$11:$C$18,2,FALSE),""))</f>
        <v/>
      </c>
      <c r="I116" s="24">
        <f>IF($E116="","",IFERROR(VLOOKUP($E116,Assumptions!$A$11:$C$18,3,FALSE),""))</f>
        <v/>
      </c>
      <c r="J116" s="21" t="n"/>
      <c r="K116" s="24">
        <f>IF($E116="","",IF($J116&lt;&gt;"",$J116,$I116))</f>
        <v/>
      </c>
      <c r="L116" s="24">
        <f>IF(OR($G116="",$K116=""),"",$G116*$K116)</f>
        <v/>
      </c>
      <c r="M116" s="22" t="n"/>
      <c r="N116" s="24">
        <f>IF(OR($L116="",$M116="",$S116=""),"",IF($S116="Canceled",0,$L116*$M116))</f>
        <v/>
      </c>
      <c r="O116" s="21" t="n"/>
      <c r="P116" s="24">
        <f>IF(OR($L116="",$M116="",$O116="",$S116=""),"",IF($S116="Canceled",0,($L116-$O116)*$M116))</f>
        <v/>
      </c>
      <c r="Q116" s="16" t="n"/>
      <c r="R116" s="16" t="n"/>
      <c r="S116" s="16" t="n"/>
      <c r="T116" s="23">
        <f>IF(COUNTA($A116:$G116,$J116,$M116,$O116,$Q116:$S116)=0,"",IF($A116="","Check forecast ID",IF(COUNTIF($A$5:$A$124,$A116)&gt;1,"Check duplicate ID",IF($B116="","Check customer",IF($D116="","Check customer type",IF($E116="","Check service",IF($F116="","Check date",IF(OR($F116&lt;Assumptions!$B$5,$F116&gt;Assumptions!$B$6),"Check date outside period",IF($G116="","Check quantity",IF($M116="","Check probability",IF($S116="","Check status",IF(AND($S116="Completed",$F116&gt;TODAY()),"Check completed future date",IF(AND($J116="",$I116=""),"Check rate",IF($O116="","Check direct cost",IF(AND($O116&lt;&gt;"",$L116&lt;&gt;"",$O116&gt;$L116),"Check cost above revenue","Ready for review")))))))))))))))</f>
        <v/>
      </c>
    </row>
    <row r="117">
      <c r="A117" s="16" t="n"/>
      <c r="B117" s="16" t="n"/>
      <c r="C117" s="16" t="n"/>
      <c r="D117" s="16" t="n"/>
      <c r="E117" s="16" t="n"/>
      <c r="F117" s="17" t="n"/>
      <c r="G117" s="18" t="n"/>
      <c r="H117" s="19">
        <f>IF($E117="","",IFERROR(VLOOKUP($E117,Assumptions!$A$11:$C$18,2,FALSE),""))</f>
        <v/>
      </c>
      <c r="I117" s="20">
        <f>IF($E117="","",IFERROR(VLOOKUP($E117,Assumptions!$A$11:$C$18,3,FALSE),""))</f>
        <v/>
      </c>
      <c r="J117" s="21" t="n"/>
      <c r="K117" s="20">
        <f>IF($E117="","",IF($J117&lt;&gt;"",$J117,$I117))</f>
        <v/>
      </c>
      <c r="L117" s="20">
        <f>IF(OR($G117="",$K117=""),"",$G117*$K117)</f>
        <v/>
      </c>
      <c r="M117" s="22" t="n"/>
      <c r="N117" s="20">
        <f>IF(OR($L117="",$M117="",$S117=""),"",IF($S117="Canceled",0,$L117*$M117))</f>
        <v/>
      </c>
      <c r="O117" s="21" t="n"/>
      <c r="P117" s="20">
        <f>IF(OR($L117="",$M117="",$O117="",$S117=""),"",IF($S117="Canceled",0,($L117-$O117)*$M117))</f>
        <v/>
      </c>
      <c r="Q117" s="16" t="n"/>
      <c r="R117" s="16" t="n"/>
      <c r="S117" s="16" t="n"/>
      <c r="T117" s="19">
        <f>IF(COUNTA($A117:$G117,$J117,$M117,$O117,$Q117:$S117)=0,"",IF($A117="","Check forecast ID",IF(COUNTIF($A$5:$A$124,$A117)&gt;1,"Check duplicate ID",IF($B117="","Check customer",IF($D117="","Check customer type",IF($E117="","Check service",IF($F117="","Check date",IF(OR($F117&lt;Assumptions!$B$5,$F117&gt;Assumptions!$B$6),"Check date outside period",IF($G117="","Check quantity",IF($M117="","Check probability",IF($S117="","Check status",IF(AND($S117="Completed",$F117&gt;TODAY()),"Check completed future date",IF(AND($J117="",$I117=""),"Check rate",IF($O117="","Check direct cost",IF(AND($O117&lt;&gt;"",$L117&lt;&gt;"",$O117&gt;$L117),"Check cost above revenue","Ready for review")))))))))))))))</f>
        <v/>
      </c>
    </row>
    <row r="118">
      <c r="A118" s="16" t="n"/>
      <c r="B118" s="16" t="n"/>
      <c r="C118" s="16" t="n"/>
      <c r="D118" s="16" t="n"/>
      <c r="E118" s="16" t="n"/>
      <c r="F118" s="17" t="n"/>
      <c r="G118" s="18" t="n"/>
      <c r="H118" s="23">
        <f>IF($E118="","",IFERROR(VLOOKUP($E118,Assumptions!$A$11:$C$18,2,FALSE),""))</f>
        <v/>
      </c>
      <c r="I118" s="24">
        <f>IF($E118="","",IFERROR(VLOOKUP($E118,Assumptions!$A$11:$C$18,3,FALSE),""))</f>
        <v/>
      </c>
      <c r="J118" s="21" t="n"/>
      <c r="K118" s="24">
        <f>IF($E118="","",IF($J118&lt;&gt;"",$J118,$I118))</f>
        <v/>
      </c>
      <c r="L118" s="24">
        <f>IF(OR($G118="",$K118=""),"",$G118*$K118)</f>
        <v/>
      </c>
      <c r="M118" s="22" t="n"/>
      <c r="N118" s="24">
        <f>IF(OR($L118="",$M118="",$S118=""),"",IF($S118="Canceled",0,$L118*$M118))</f>
        <v/>
      </c>
      <c r="O118" s="21" t="n"/>
      <c r="P118" s="24">
        <f>IF(OR($L118="",$M118="",$O118="",$S118=""),"",IF($S118="Canceled",0,($L118-$O118)*$M118))</f>
        <v/>
      </c>
      <c r="Q118" s="16" t="n"/>
      <c r="R118" s="16" t="n"/>
      <c r="S118" s="16" t="n"/>
      <c r="T118" s="23">
        <f>IF(COUNTA($A118:$G118,$J118,$M118,$O118,$Q118:$S118)=0,"",IF($A118="","Check forecast ID",IF(COUNTIF($A$5:$A$124,$A118)&gt;1,"Check duplicate ID",IF($B118="","Check customer",IF($D118="","Check customer type",IF($E118="","Check service",IF($F118="","Check date",IF(OR($F118&lt;Assumptions!$B$5,$F118&gt;Assumptions!$B$6),"Check date outside period",IF($G118="","Check quantity",IF($M118="","Check probability",IF($S118="","Check status",IF(AND($S118="Completed",$F118&gt;TODAY()),"Check completed future date",IF(AND($J118="",$I118=""),"Check rate",IF($O118="","Check direct cost",IF(AND($O118&lt;&gt;"",$L118&lt;&gt;"",$O118&gt;$L118),"Check cost above revenue","Ready for review")))))))))))))))</f>
        <v/>
      </c>
    </row>
    <row r="119">
      <c r="A119" s="16" t="n"/>
      <c r="B119" s="16" t="n"/>
      <c r="C119" s="16" t="n"/>
      <c r="D119" s="16" t="n"/>
      <c r="E119" s="16" t="n"/>
      <c r="F119" s="17" t="n"/>
      <c r="G119" s="18" t="n"/>
      <c r="H119" s="19">
        <f>IF($E119="","",IFERROR(VLOOKUP($E119,Assumptions!$A$11:$C$18,2,FALSE),""))</f>
        <v/>
      </c>
      <c r="I119" s="20">
        <f>IF($E119="","",IFERROR(VLOOKUP($E119,Assumptions!$A$11:$C$18,3,FALSE),""))</f>
        <v/>
      </c>
      <c r="J119" s="21" t="n"/>
      <c r="K119" s="20">
        <f>IF($E119="","",IF($J119&lt;&gt;"",$J119,$I119))</f>
        <v/>
      </c>
      <c r="L119" s="20">
        <f>IF(OR($G119="",$K119=""),"",$G119*$K119)</f>
        <v/>
      </c>
      <c r="M119" s="22" t="n"/>
      <c r="N119" s="20">
        <f>IF(OR($L119="",$M119="",$S119=""),"",IF($S119="Canceled",0,$L119*$M119))</f>
        <v/>
      </c>
      <c r="O119" s="21" t="n"/>
      <c r="P119" s="20">
        <f>IF(OR($L119="",$M119="",$O119="",$S119=""),"",IF($S119="Canceled",0,($L119-$O119)*$M119))</f>
        <v/>
      </c>
      <c r="Q119" s="16" t="n"/>
      <c r="R119" s="16" t="n"/>
      <c r="S119" s="16" t="n"/>
      <c r="T119" s="19">
        <f>IF(COUNTA($A119:$G119,$J119,$M119,$O119,$Q119:$S119)=0,"",IF($A119="","Check forecast ID",IF(COUNTIF($A$5:$A$124,$A119)&gt;1,"Check duplicate ID",IF($B119="","Check customer",IF($D119="","Check customer type",IF($E119="","Check service",IF($F119="","Check date",IF(OR($F119&lt;Assumptions!$B$5,$F119&gt;Assumptions!$B$6),"Check date outside period",IF($G119="","Check quantity",IF($M119="","Check probability",IF($S119="","Check status",IF(AND($S119="Completed",$F119&gt;TODAY()),"Check completed future date",IF(AND($J119="",$I119=""),"Check rate",IF($O119="","Check direct cost",IF(AND($O119&lt;&gt;"",$L119&lt;&gt;"",$O119&gt;$L119),"Check cost above revenue","Ready for review")))))))))))))))</f>
        <v/>
      </c>
    </row>
    <row r="120">
      <c r="A120" s="16" t="n"/>
      <c r="B120" s="16" t="n"/>
      <c r="C120" s="16" t="n"/>
      <c r="D120" s="16" t="n"/>
      <c r="E120" s="16" t="n"/>
      <c r="F120" s="17" t="n"/>
      <c r="G120" s="18" t="n"/>
      <c r="H120" s="23">
        <f>IF($E120="","",IFERROR(VLOOKUP($E120,Assumptions!$A$11:$C$18,2,FALSE),""))</f>
        <v/>
      </c>
      <c r="I120" s="24">
        <f>IF($E120="","",IFERROR(VLOOKUP($E120,Assumptions!$A$11:$C$18,3,FALSE),""))</f>
        <v/>
      </c>
      <c r="J120" s="21" t="n"/>
      <c r="K120" s="24">
        <f>IF($E120="","",IF($J120&lt;&gt;"",$J120,$I120))</f>
        <v/>
      </c>
      <c r="L120" s="24">
        <f>IF(OR($G120="",$K120=""),"",$G120*$K120)</f>
        <v/>
      </c>
      <c r="M120" s="22" t="n"/>
      <c r="N120" s="24">
        <f>IF(OR($L120="",$M120="",$S120=""),"",IF($S120="Canceled",0,$L120*$M120))</f>
        <v/>
      </c>
      <c r="O120" s="21" t="n"/>
      <c r="P120" s="24">
        <f>IF(OR($L120="",$M120="",$O120="",$S120=""),"",IF($S120="Canceled",0,($L120-$O120)*$M120))</f>
        <v/>
      </c>
      <c r="Q120" s="16" t="n"/>
      <c r="R120" s="16" t="n"/>
      <c r="S120" s="16" t="n"/>
      <c r="T120" s="23">
        <f>IF(COUNTA($A120:$G120,$J120,$M120,$O120,$Q120:$S120)=0,"",IF($A120="","Check forecast ID",IF(COUNTIF($A$5:$A$124,$A120)&gt;1,"Check duplicate ID",IF($B120="","Check customer",IF($D120="","Check customer type",IF($E120="","Check service",IF($F120="","Check date",IF(OR($F120&lt;Assumptions!$B$5,$F120&gt;Assumptions!$B$6),"Check date outside period",IF($G120="","Check quantity",IF($M120="","Check probability",IF($S120="","Check status",IF(AND($S120="Completed",$F120&gt;TODAY()),"Check completed future date",IF(AND($J120="",$I120=""),"Check rate",IF($O120="","Check direct cost",IF(AND($O120&lt;&gt;"",$L120&lt;&gt;"",$O120&gt;$L120),"Check cost above revenue","Ready for review")))))))))))))))</f>
        <v/>
      </c>
    </row>
    <row r="121">
      <c r="A121" s="16" t="n"/>
      <c r="B121" s="16" t="n"/>
      <c r="C121" s="16" t="n"/>
      <c r="D121" s="16" t="n"/>
      <c r="E121" s="16" t="n"/>
      <c r="F121" s="17" t="n"/>
      <c r="G121" s="18" t="n"/>
      <c r="H121" s="19">
        <f>IF($E121="","",IFERROR(VLOOKUP($E121,Assumptions!$A$11:$C$18,2,FALSE),""))</f>
        <v/>
      </c>
      <c r="I121" s="20">
        <f>IF($E121="","",IFERROR(VLOOKUP($E121,Assumptions!$A$11:$C$18,3,FALSE),""))</f>
        <v/>
      </c>
      <c r="J121" s="21" t="n"/>
      <c r="K121" s="20">
        <f>IF($E121="","",IF($J121&lt;&gt;"",$J121,$I121))</f>
        <v/>
      </c>
      <c r="L121" s="20">
        <f>IF(OR($G121="",$K121=""),"",$G121*$K121)</f>
        <v/>
      </c>
      <c r="M121" s="22" t="n"/>
      <c r="N121" s="20">
        <f>IF(OR($L121="",$M121="",$S121=""),"",IF($S121="Canceled",0,$L121*$M121))</f>
        <v/>
      </c>
      <c r="O121" s="21" t="n"/>
      <c r="P121" s="20">
        <f>IF(OR($L121="",$M121="",$O121="",$S121=""),"",IF($S121="Canceled",0,($L121-$O121)*$M121))</f>
        <v/>
      </c>
      <c r="Q121" s="16" t="n"/>
      <c r="R121" s="16" t="n"/>
      <c r="S121" s="16" t="n"/>
      <c r="T121" s="19">
        <f>IF(COUNTA($A121:$G121,$J121,$M121,$O121,$Q121:$S121)=0,"",IF($A121="","Check forecast ID",IF(COUNTIF($A$5:$A$124,$A121)&gt;1,"Check duplicate ID",IF($B121="","Check customer",IF($D121="","Check customer type",IF($E121="","Check service",IF($F121="","Check date",IF(OR($F121&lt;Assumptions!$B$5,$F121&gt;Assumptions!$B$6),"Check date outside period",IF($G121="","Check quantity",IF($M121="","Check probability",IF($S121="","Check status",IF(AND($S121="Completed",$F121&gt;TODAY()),"Check completed future date",IF(AND($J121="",$I121=""),"Check rate",IF($O121="","Check direct cost",IF(AND($O121&lt;&gt;"",$L121&lt;&gt;"",$O121&gt;$L121),"Check cost above revenue","Ready for review")))))))))))))))</f>
        <v/>
      </c>
    </row>
    <row r="122">
      <c r="A122" s="16" t="n"/>
      <c r="B122" s="16" t="n"/>
      <c r="C122" s="16" t="n"/>
      <c r="D122" s="16" t="n"/>
      <c r="E122" s="16" t="n"/>
      <c r="F122" s="17" t="n"/>
      <c r="G122" s="18" t="n"/>
      <c r="H122" s="23">
        <f>IF($E122="","",IFERROR(VLOOKUP($E122,Assumptions!$A$11:$C$18,2,FALSE),""))</f>
        <v/>
      </c>
      <c r="I122" s="24">
        <f>IF($E122="","",IFERROR(VLOOKUP($E122,Assumptions!$A$11:$C$18,3,FALSE),""))</f>
        <v/>
      </c>
      <c r="J122" s="21" t="n"/>
      <c r="K122" s="24">
        <f>IF($E122="","",IF($J122&lt;&gt;"",$J122,$I122))</f>
        <v/>
      </c>
      <c r="L122" s="24">
        <f>IF(OR($G122="",$K122=""),"",$G122*$K122)</f>
        <v/>
      </c>
      <c r="M122" s="22" t="n"/>
      <c r="N122" s="24">
        <f>IF(OR($L122="",$M122="",$S122=""),"",IF($S122="Canceled",0,$L122*$M122))</f>
        <v/>
      </c>
      <c r="O122" s="21" t="n"/>
      <c r="P122" s="24">
        <f>IF(OR($L122="",$M122="",$O122="",$S122=""),"",IF($S122="Canceled",0,($L122-$O122)*$M122))</f>
        <v/>
      </c>
      <c r="Q122" s="16" t="n"/>
      <c r="R122" s="16" t="n"/>
      <c r="S122" s="16" t="n"/>
      <c r="T122" s="23">
        <f>IF(COUNTA($A122:$G122,$J122,$M122,$O122,$Q122:$S122)=0,"",IF($A122="","Check forecast ID",IF(COUNTIF($A$5:$A$124,$A122)&gt;1,"Check duplicate ID",IF($B122="","Check customer",IF($D122="","Check customer type",IF($E122="","Check service",IF($F122="","Check date",IF(OR($F122&lt;Assumptions!$B$5,$F122&gt;Assumptions!$B$6),"Check date outside period",IF($G122="","Check quantity",IF($M122="","Check probability",IF($S122="","Check status",IF(AND($S122="Completed",$F122&gt;TODAY()),"Check completed future date",IF(AND($J122="",$I122=""),"Check rate",IF($O122="","Check direct cost",IF(AND($O122&lt;&gt;"",$L122&lt;&gt;"",$O122&gt;$L122),"Check cost above revenue","Ready for review")))))))))))))))</f>
        <v/>
      </c>
    </row>
    <row r="123">
      <c r="A123" s="16" t="n"/>
      <c r="B123" s="16" t="n"/>
      <c r="C123" s="16" t="n"/>
      <c r="D123" s="16" t="n"/>
      <c r="E123" s="16" t="n"/>
      <c r="F123" s="17" t="n"/>
      <c r="G123" s="18" t="n"/>
      <c r="H123" s="19">
        <f>IF($E123="","",IFERROR(VLOOKUP($E123,Assumptions!$A$11:$C$18,2,FALSE),""))</f>
        <v/>
      </c>
      <c r="I123" s="20">
        <f>IF($E123="","",IFERROR(VLOOKUP($E123,Assumptions!$A$11:$C$18,3,FALSE),""))</f>
        <v/>
      </c>
      <c r="J123" s="21" t="n"/>
      <c r="K123" s="20">
        <f>IF($E123="","",IF($J123&lt;&gt;"",$J123,$I123))</f>
        <v/>
      </c>
      <c r="L123" s="20">
        <f>IF(OR($G123="",$K123=""),"",$G123*$K123)</f>
        <v/>
      </c>
      <c r="M123" s="22" t="n"/>
      <c r="N123" s="20">
        <f>IF(OR($L123="",$M123="",$S123=""),"",IF($S123="Canceled",0,$L123*$M123))</f>
        <v/>
      </c>
      <c r="O123" s="21" t="n"/>
      <c r="P123" s="20">
        <f>IF(OR($L123="",$M123="",$O123="",$S123=""),"",IF($S123="Canceled",0,($L123-$O123)*$M123))</f>
        <v/>
      </c>
      <c r="Q123" s="16" t="n"/>
      <c r="R123" s="16" t="n"/>
      <c r="S123" s="16" t="n"/>
      <c r="T123" s="19">
        <f>IF(COUNTA($A123:$G123,$J123,$M123,$O123,$Q123:$S123)=0,"",IF($A123="","Check forecast ID",IF(COUNTIF($A$5:$A$124,$A123)&gt;1,"Check duplicate ID",IF($B123="","Check customer",IF($D123="","Check customer type",IF($E123="","Check service",IF($F123="","Check date",IF(OR($F123&lt;Assumptions!$B$5,$F123&gt;Assumptions!$B$6),"Check date outside period",IF($G123="","Check quantity",IF($M123="","Check probability",IF($S123="","Check status",IF(AND($S123="Completed",$F123&gt;TODAY()),"Check completed future date",IF(AND($J123="",$I123=""),"Check rate",IF($O123="","Check direct cost",IF(AND($O123&lt;&gt;"",$L123&lt;&gt;"",$O123&gt;$L123),"Check cost above revenue","Ready for review")))))))))))))))</f>
        <v/>
      </c>
    </row>
    <row r="124">
      <c r="A124" s="16" t="n"/>
      <c r="B124" s="16" t="n"/>
      <c r="C124" s="16" t="n"/>
      <c r="D124" s="16" t="n"/>
      <c r="E124" s="16" t="n"/>
      <c r="F124" s="17" t="n"/>
      <c r="G124" s="18" t="n"/>
      <c r="H124" s="23">
        <f>IF($E124="","",IFERROR(VLOOKUP($E124,Assumptions!$A$11:$C$18,2,FALSE),""))</f>
        <v/>
      </c>
      <c r="I124" s="24">
        <f>IF($E124="","",IFERROR(VLOOKUP($E124,Assumptions!$A$11:$C$18,3,FALSE),""))</f>
        <v/>
      </c>
      <c r="J124" s="21" t="n"/>
      <c r="K124" s="24">
        <f>IF($E124="","",IF($J124&lt;&gt;"",$J124,$I124))</f>
        <v/>
      </c>
      <c r="L124" s="24">
        <f>IF(OR($G124="",$K124=""),"",$G124*$K124)</f>
        <v/>
      </c>
      <c r="M124" s="22" t="n"/>
      <c r="N124" s="24">
        <f>IF(OR($L124="",$M124="",$S124=""),"",IF($S124="Canceled",0,$L124*$M124))</f>
        <v/>
      </c>
      <c r="O124" s="21" t="n"/>
      <c r="P124" s="24">
        <f>IF(OR($L124="",$M124="",$O124="",$S124=""),"",IF($S124="Canceled",0,($L124-$O124)*$M124))</f>
        <v/>
      </c>
      <c r="Q124" s="16" t="n"/>
      <c r="R124" s="16" t="n"/>
      <c r="S124" s="16" t="n"/>
      <c r="T124" s="23">
        <f>IF(COUNTA($A124:$G124,$J124,$M124,$O124,$Q124:$S124)=0,"",IF($A124="","Check forecast ID",IF(COUNTIF($A$5:$A$124,$A124)&gt;1,"Check duplicate ID",IF($B124="","Check customer",IF($D124="","Check customer type",IF($E124="","Check service",IF($F124="","Check date",IF(OR($F124&lt;Assumptions!$B$5,$F124&gt;Assumptions!$B$6),"Check date outside period",IF($G124="","Check quantity",IF($M124="","Check probability",IF($S124="","Check status",IF(AND($S124="Completed",$F124&gt;TODAY()),"Check completed future date",IF(AND($J124="",$I124=""),"Check rate",IF($O124="","Check direct cost",IF(AND($O124&lt;&gt;"",$L124&lt;&gt;"",$O124&gt;$L124),"Check cost above revenue","Ready for review")))))))))))))))</f>
        <v/>
      </c>
    </row>
  </sheetData>
  <autoFilter ref="A4:T124"/>
  <mergeCells count="1">
    <mergeCell ref="A1:T1"/>
  </mergeCells>
  <conditionalFormatting sqref="T5:T124">
    <cfRule type="expression" priority="1" dxfId="0">
      <formula>$T5="Ready for review"</formula>
    </cfRule>
    <cfRule type="expression" priority="2" dxfId="1">
      <formula>AND($T5&lt;&gt;"",$T5&lt;&gt;"Ready for review")</formula>
    </cfRule>
  </conditionalFormatting>
  <conditionalFormatting sqref="P5:P124">
    <cfRule type="expression" priority="3" dxfId="1">
      <formula>AND($P5&lt;&gt;"",$P5&lt;0)</formula>
    </cfRule>
  </conditionalFormatting>
  <conditionalFormatting sqref="F5:F124">
    <cfRule type="expression" priority="4" dxfId="1">
      <formula>AND($F5&lt;&gt;"",OR($F5&lt;Assumptions!$B$5,$F5&gt;Assumptions!$B$6))</formula>
    </cfRule>
  </conditionalFormatting>
  <dataValidations count="10">
    <dataValidation sqref="D5:D124" showDropDown="0" showInputMessage="0" showErrorMessage="0" allowBlank="0" errorTitle="Customer Type Check" error="Select a customer type from the list." type="list">
      <formula1>$W$2:$W$5</formula1>
    </dataValidation>
    <dataValidation sqref="E5:E124" showDropDown="0" showInputMessage="0" showErrorMessage="0" allowBlank="0" errorTitle="Service Check" error="Select a service from the assumptions list." type="list">
      <formula1>$V$2:$V$9</formula1>
    </dataValidation>
    <dataValidation sqref="F5:F124" showDropDown="0" showInputMessage="0" showErrorMessage="0" allowBlank="0" errorTitle="Date Check" error="Enter a valid planning date within the allowed range." type="date" operator="between">
      <formula1>DATE(YEAR(TODAY())-2,1,1)</formula1>
      <formula2>DATE(YEAR(TODAY())+5,12,31)</formula2>
    </dataValidation>
    <dataValidation sqref="G5:G124" showDropDown="0" showInputMessage="0" showErrorMessage="0" allowBlank="0" errorTitle="Quantity Check" error="Enter a quantity greater than zero and no more than 1,000,000." type="decimal" operator="between">
      <formula1>0.01</formula1>
      <formula2>1000000</formula2>
    </dataValidation>
    <dataValidation sqref="J5:J124" showDropDown="0" showInputMessage="0" showErrorMessage="0" allowBlank="0" errorTitle="Rate Check" error="Enter a nonnegative rate no greater than $1,000,000." type="decimal" operator="between">
      <formula1>0</formula1>
      <formula2>1000000</formula2>
    </dataValidation>
    <dataValidation sqref="M5:M124" showDropDown="0" showInputMessage="0" showErrorMessage="0" allowBlank="0" errorTitle="Probability Check" error="Enter a probability from 0% through 100%." type="decimal" operator="between">
      <formula1>0</formula1>
      <formula2>1</formula2>
    </dataValidation>
    <dataValidation sqref="O5:O124" showDropDown="0" showInputMessage="0" showErrorMessage="0" allowBlank="0" errorTitle="Cost Check" error="Enter a nonnegative estimated direct cost." type="decimal" operator="between">
      <formula1>0</formula1>
      <formula2>10000000</formula2>
    </dataValidation>
    <dataValidation sqref="Q5:Q124" showDropDown="0" showInputMessage="0" showErrorMessage="0" allowBlank="0" errorTitle="Crew Check" error="Select a crew from the assumptions list." type="list">
      <formula1>$Y$2:$Y$5</formula1>
    </dataValidation>
    <dataValidation sqref="R5:R124" showDropDown="0" showInputMessage="0" showErrorMessage="0" allowBlank="0" errorTitle="Equipment Check" error="Select equipment from the assumptions list." type="list">
      <formula1>$Z$2:$Z$6</formula1>
    </dataValidation>
    <dataValidation sqref="S5:S124" showDropDown="0" showInputMessage="0" showErrorMessage="0" allowBlank="0" errorTitle="Status Check" error="Select a status from the assumptions list." type="list">
      <formula1>$X$2:$X$6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5" customWidth="1" min="3" max="3"/>
    <col width="28" customWidth="1" min="4" max="4"/>
    <col width="3" customWidth="1" min="5" max="5"/>
    <col width="19" customWidth="1" min="6" max="6"/>
    <col width="3" customWidth="1" min="7" max="7"/>
    <col width="17" customWidth="1" min="8" max="8"/>
    <col width="3" customWidth="1" min="9" max="9"/>
    <col width="19" customWidth="1" min="10" max="10"/>
    <col width="3" customWidth="1" min="11" max="11"/>
    <col width="25" customWidth="1" min="12" max="12"/>
    <col width="3" customWidth="1" min="13" max="13"/>
  </cols>
  <sheetData>
    <row r="1" ht="26" customHeight="1">
      <c r="A1" s="1" t="inlineStr">
        <is>
          <t>Forecast Assumptions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30" t="n"/>
    </row>
    <row r="2" ht="34" customHeight="1">
      <c r="A2" s="3" t="inlineStr">
        <is>
          <t>Edit yellow planning inputs to match your business. Rates are fictional defaults, not quotes or guarantees; crew and equipment labels are optional planning choices.</t>
        </is>
      </c>
    </row>
    <row r="3"/>
    <row r="4">
      <c r="A4" s="4" t="inlineStr">
        <is>
          <t>Forecast Settings</t>
        </is>
      </c>
    </row>
    <row r="5">
      <c r="A5" s="25" t="inlineStr">
        <is>
          <t>Forecast Start Month</t>
        </is>
      </c>
      <c r="B5" s="26" t="n">
        <v>46266</v>
      </c>
    </row>
    <row r="6">
      <c r="A6" s="25" t="inlineStr">
        <is>
          <t>Forecast End</t>
        </is>
      </c>
      <c r="B6" s="27">
        <f>DATE(YEAR(B5),MONTH(B5)+12,1)-1</f>
        <v/>
      </c>
    </row>
    <row r="7">
      <c r="A7" s="25" t="inlineStr">
        <is>
          <t>Review As Of</t>
        </is>
      </c>
      <c r="B7" s="27">
        <f>TODAY()</f>
        <v/>
      </c>
    </row>
    <row r="8"/>
    <row r="9"/>
    <row r="10" ht="32" customHeight="1">
      <c r="A10" s="9" t="inlineStr">
        <is>
          <t>Service</t>
        </is>
      </c>
      <c r="B10" s="9" t="inlineStr">
        <is>
          <t>Unit</t>
        </is>
      </c>
      <c r="C10" s="9" t="inlineStr">
        <is>
          <t>Default Rate</t>
        </is>
      </c>
      <c r="D10" s="9" t="inlineStr">
        <is>
          <t>Planning Note</t>
        </is>
      </c>
      <c r="F10" s="9" t="inlineStr">
        <is>
          <t>Customer Types</t>
        </is>
      </c>
      <c r="H10" s="9" t="inlineStr">
        <is>
          <t>Statuses</t>
        </is>
      </c>
      <c r="J10" s="9" t="inlineStr">
        <is>
          <t>Crew Assignments</t>
        </is>
      </c>
      <c r="L10" s="9" t="inlineStr">
        <is>
          <t>Equipment Assignments</t>
        </is>
      </c>
    </row>
    <row r="11">
      <c r="A11" s="16" t="inlineStr">
        <is>
          <t>Weekly Mowing</t>
        </is>
      </c>
      <c r="B11" s="16" t="inlineStr">
        <is>
          <t>per visit</t>
        </is>
      </c>
      <c r="C11" s="21" t="n">
        <v>185</v>
      </c>
      <c r="D11" s="16" t="inlineStr">
        <is>
          <t>Editable planning default</t>
        </is>
      </c>
      <c r="F11" s="28" t="inlineStr">
        <is>
          <t>Residential</t>
        </is>
      </c>
      <c r="H11" s="28" t="inlineStr">
        <is>
          <t>Tentative</t>
        </is>
      </c>
      <c r="J11" s="28" t="inlineStr">
        <is>
          <t>Crew A</t>
        </is>
      </c>
      <c r="L11" s="28" t="inlineStr">
        <is>
          <t>Mower Set A</t>
        </is>
      </c>
    </row>
    <row r="12">
      <c r="A12" s="16" t="inlineStr">
        <is>
          <t>Shrub Pruning</t>
        </is>
      </c>
      <c r="B12" s="16" t="inlineStr">
        <is>
          <t>hour</t>
        </is>
      </c>
      <c r="C12" s="21" t="n">
        <v>72</v>
      </c>
      <c r="D12" s="16" t="inlineStr">
        <is>
          <t>Editable planning default</t>
        </is>
      </c>
      <c r="F12" s="28" t="inlineStr">
        <is>
          <t>Commercial</t>
        </is>
      </c>
      <c r="H12" s="28" t="inlineStr">
        <is>
          <t>Planned</t>
        </is>
      </c>
      <c r="J12" s="28" t="inlineStr">
        <is>
          <t>Crew B</t>
        </is>
      </c>
      <c r="L12" s="28" t="inlineStr">
        <is>
          <t>Truck and Trailer A</t>
        </is>
      </c>
    </row>
    <row r="13">
      <c r="A13" s="16" t="inlineStr">
        <is>
          <t>Mulch Installation</t>
        </is>
      </c>
      <c r="B13" s="16" t="inlineStr">
        <is>
          <t>cubic yard</t>
        </is>
      </c>
      <c r="C13" s="21" t="n">
        <v>95</v>
      </c>
      <c r="D13" s="16" t="inlineStr">
        <is>
          <t>Editable planning default</t>
        </is>
      </c>
      <c r="F13" s="28" t="inlineStr">
        <is>
          <t>HOA</t>
        </is>
      </c>
      <c r="H13" s="28" t="inlineStr">
        <is>
          <t>Confirmed</t>
        </is>
      </c>
      <c r="J13" s="28" t="inlineStr">
        <is>
          <t>Crew C</t>
        </is>
      </c>
      <c r="L13" s="28" t="inlineStr">
        <is>
          <t>Truck and Trailer B</t>
        </is>
      </c>
    </row>
    <row r="14">
      <c r="A14" s="16" t="inlineStr">
        <is>
          <t>Seasonal Cleanup</t>
        </is>
      </c>
      <c r="B14" s="16" t="inlineStr">
        <is>
          <t>hour</t>
        </is>
      </c>
      <c r="C14" s="21" t="n">
        <v>68</v>
      </c>
      <c r="D14" s="16" t="inlineStr">
        <is>
          <t>Editable planning default</t>
        </is>
      </c>
      <c r="F14" s="28" t="inlineStr">
        <is>
          <t>Municipal</t>
        </is>
      </c>
      <c r="H14" s="28" t="inlineStr">
        <is>
          <t>Completed</t>
        </is>
      </c>
      <c r="J14" s="28" t="inlineStr">
        <is>
          <t>Crew D</t>
        </is>
      </c>
      <c r="L14" s="28" t="inlineStr">
        <is>
          <t>Hand Tool Set C</t>
        </is>
      </c>
    </row>
    <row r="15">
      <c r="A15" s="16" t="inlineStr">
        <is>
          <t>Landscape Enhancement</t>
        </is>
      </c>
      <c r="B15" s="16" t="inlineStr">
        <is>
          <t>square foot</t>
        </is>
      </c>
      <c r="C15" s="21" t="n">
        <v>6.5</v>
      </c>
      <c r="D15" s="16" t="inlineStr">
        <is>
          <t>Editable planning default</t>
        </is>
      </c>
      <c r="H15" s="28" t="inlineStr">
        <is>
          <t>Canceled</t>
        </is>
      </c>
      <c r="L15" s="28" t="inlineStr">
        <is>
          <t>Service Vehicle B</t>
        </is>
      </c>
    </row>
    <row r="16">
      <c r="A16" s="16" t="inlineStr">
        <is>
          <t>Irrigation Check</t>
        </is>
      </c>
      <c r="B16" s="16" t="inlineStr">
        <is>
          <t>per visit</t>
        </is>
      </c>
      <c r="C16" s="21" t="n">
        <v>125</v>
      </c>
      <c r="D16" s="16" t="inlineStr">
        <is>
          <t>Administrative estimate only</t>
        </is>
      </c>
    </row>
    <row r="17">
      <c r="A17" s="16" t="inlineStr">
        <is>
          <t>Tree Bed Maintenance</t>
        </is>
      </c>
      <c r="B17" s="16" t="inlineStr">
        <is>
          <t>hour</t>
        </is>
      </c>
      <c r="C17" s="21" t="n">
        <v>76</v>
      </c>
      <c r="D17" s="16" t="inlineStr">
        <is>
          <t>Editable planning default</t>
        </is>
      </c>
    </row>
    <row r="18">
      <c r="A18" s="16" t="inlineStr">
        <is>
          <t>Bed Edging</t>
        </is>
      </c>
      <c r="B18" s="16" t="inlineStr">
        <is>
          <t>linear foot</t>
        </is>
      </c>
      <c r="C18" s="21" t="n">
        <v>1.85</v>
      </c>
      <c r="D18" s="16" t="inlineStr">
        <is>
          <t>Editable planning default</t>
        </is>
      </c>
    </row>
  </sheetData>
  <autoFilter ref="A10:D18"/>
  <mergeCells count="1">
    <mergeCell ref="A1:M1"/>
  </mergeCells>
  <dataValidations count="2">
    <dataValidation sqref="B5" showDropDown="0" showInputMessage="0" showErrorMessage="0" allowBlank="0" errorTitle="Start Month Check" error="Enter the first day of a month within the allowed planning range." type="custom">
      <formula1>=AND(B5&gt;=DATE(YEAR(TODAY())-2,1,1),B5&lt;=DATE(YEAR(TODAY())+5,12,31),DAY(B5)=1)</formula1>
    </dataValidation>
    <dataValidation sqref="C11:C18" showDropDown="0" showInputMessage="0" showErrorMessage="0" allowBlank="0" errorTitle="Default Rate Check" error="Enter a nonnegative default rate no greater than $1,000,000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2026-09-10T05:27:45Z</dcterms:created>
  <dcterms:modified xmlns:dcterms="http://purl.org/dc/terms/" xmlns:xsi="http://www.w3.org/2001/XMLSchema-instance" xsi:type="dcterms:W3CDTF">2026-09-10T05:27:45+00:00Z</dcterms:modified>
</cp:coreProperties>
</file>