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'Summary'!$A$18:$G$30</definedName>
    <definedName name="_xlnm._FilterDatabase" localSheetId="1" hidden="1">'Sales'!$A$5:$P$105</definedName>
    <definedName name="_xlnm._FilterDatabase" localSheetId="2" hidden="1">'Assumptions'!$A$4:$F$104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mmm yyyy"/>
    <numFmt numFmtId="167" formatCode="0.0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i val="1"/>
      <color rgb="0017261F"/>
      <sz val="9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D7A92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7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Collected Tax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'Summary'!E18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'Summary'!$A$19:$A$30</f>
            </numRef>
          </cat>
          <val>
            <numRef>
              <f>'Summary'!$E$19:$E$30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464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showGridLines="0" zoomScale="85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6" customWidth="1" min="3" max="3"/>
    <col width="16" customWidth="1" min="4" max="4"/>
    <col width="16" customWidth="1" min="5" max="5"/>
    <col width="15" customWidth="1" min="6" max="6"/>
    <col width="11" customWidth="1" min="7" max="7"/>
    <col width="3" customWidth="1" min="8" max="8"/>
    <col width="12" customWidth="1" min="9" max="9"/>
    <col width="12" customWidth="1" min="10" max="10"/>
  </cols>
  <sheetData>
    <row r="1" ht="30" customHeight="1">
      <c r="A1" s="1" t="inlineStr">
        <is>
          <t>Landscaping Sales Tax Tracker —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 ht="32" customHeight="1">
      <c r="A2" s="3" t="inlineStr">
        <is>
          <t>Administrative tracker for fictional examples. Confirm tax treatment, rates, filing periods, and reporting obligations independently.</t>
        </is>
      </c>
    </row>
    <row r="3"/>
    <row r="4">
      <c r="A4" s="4" t="inlineStr">
        <is>
          <t>Report Start Date</t>
        </is>
      </c>
      <c r="B4" s="31" t="n">
        <v>46023</v>
      </c>
    </row>
    <row r="5">
      <c r="A5" s="4" t="inlineStr">
        <is>
          <t>Report End Date</t>
        </is>
      </c>
      <c r="B5" s="31" t="n">
        <v>46387</v>
      </c>
    </row>
    <row r="6">
      <c r="A6" s="4" t="inlineStr">
        <is>
          <t>Filing Year</t>
        </is>
      </c>
      <c r="B6" s="6" t="n">
        <v>2026</v>
      </c>
    </row>
    <row r="7"/>
    <row r="8" ht="32" customHeight="1">
      <c r="A8" s="7" t="inlineStr">
        <is>
          <t>Reporting Indicator</t>
        </is>
      </c>
      <c r="B8" s="7" t="inlineStr">
        <is>
          <t>Value</t>
        </is>
      </c>
    </row>
    <row r="9">
      <c r="A9" s="4" t="inlineStr">
        <is>
          <t>Posted Gross Sales</t>
        </is>
      </c>
      <c r="B9" s="32">
        <f>IF(OR($B$4="",$B$5=""),"",IFERROR(SUMIFS(Sales!$H$6:$H$105,Sales!$A$6:$A$105,"&gt;="&amp;$B$4,Sales!$A$6:$A$105,"&lt;="&amp;$B$5,Sales!$O$6:$O$105,Assumptions!$I$6),0))</f>
        <v/>
      </c>
    </row>
    <row r="10">
      <c r="A10" s="9" t="inlineStr">
        <is>
          <t>Posted Taxable Sales</t>
        </is>
      </c>
      <c r="B10" s="33">
        <f>IF(OR($B$4="",$B$5=""),"",IFERROR(SUMIFS(Sales!$J$6:$J$105,Sales!$A$6:$A$105,"&gt;="&amp;$B$4,Sales!$A$6:$A$105,"&lt;="&amp;$B$5,Sales!$O$6:$O$105,Assumptions!$I$6),0))</f>
        <v/>
      </c>
    </row>
    <row r="11">
      <c r="A11" s="4" t="inlineStr">
        <is>
          <t>Posted Calculated Tax</t>
        </is>
      </c>
      <c r="B11" s="32">
        <f>IF(OR($B$4="",$B$5=""),"",IFERROR(SUMIFS(Sales!$K$6:$K$105,Sales!$A$6:$A$105,"&gt;="&amp;$B$4,Sales!$A$6:$A$105,"&lt;="&amp;$B$5,Sales!$O$6:$O$105,Assumptions!$I$6),0))</f>
        <v/>
      </c>
    </row>
    <row r="12">
      <c r="A12" s="9" t="inlineStr">
        <is>
          <t>Posted Tax Collected</t>
        </is>
      </c>
      <c r="B12" s="33">
        <f>IF(OR($B$4="",$B$5=""),"",IFERROR(SUMIFS(Sales!$L$6:$L$105,Sales!$A$6:$A$105,"&gt;="&amp;$B$4,Sales!$A$6:$A$105,"&lt;="&amp;$B$5,Sales!$O$6:$O$105,Assumptions!$I$6),0))</f>
        <v/>
      </c>
    </row>
    <row r="13">
      <c r="A13" s="4" t="inlineStr">
        <is>
          <t>Posted Tax Difference</t>
        </is>
      </c>
      <c r="B13" s="32">
        <f>IF(OR($B$11="",$B$12=""),"",IFERROR($B$12-$B$11,""))</f>
        <v/>
      </c>
    </row>
    <row r="14">
      <c r="A14" s="9" t="inlineStr">
        <is>
          <t>Records to Check</t>
        </is>
      </c>
      <c r="B14" s="11">
        <f>IF(OR($B$4="",$B$5=""),"",IFERROR(COUNTIFS(Sales!$A$6:$A$105,"&gt;="&amp;$B$4,Sales!$A$6:$A$105,"&lt;="&amp;$B$5,Sales!$P$6:$P$105,"&lt;&gt;OK",Sales!$P$6:$P$105,"&lt;&gt;Voided—excluded",Sales!$P$6:$P$105,"&lt;&gt;"),0))</f>
        <v/>
      </c>
    </row>
    <row r="15">
      <c r="A15" s="4" t="inlineStr">
        <is>
          <t>Included Posted Sales</t>
        </is>
      </c>
      <c r="B15" s="12">
        <f>IF(OR($B$4="",$B$5=""),"",IFERROR(COUNTIFS(Sales!$A$6:$A$105,"&gt;="&amp;$B$4,Sales!$A$6:$A$105,"&lt;="&amp;$B$5,Sales!$O$6:$O$105,Assumptions!$I$6),0))</f>
        <v/>
      </c>
    </row>
    <row r="16"/>
    <row r="17"/>
    <row r="18" ht="32" customHeight="1">
      <c r="A18" s="7" t="inlineStr">
        <is>
          <t>Filing Period</t>
        </is>
      </c>
      <c r="B18" s="7" t="inlineStr">
        <is>
          <t>Posted Gross Sales</t>
        </is>
      </c>
      <c r="C18" s="7" t="inlineStr">
        <is>
          <t>Taxable Sales</t>
        </is>
      </c>
      <c r="D18" s="7" t="inlineStr">
        <is>
          <t>Calculated Tax</t>
        </is>
      </c>
      <c r="E18" s="7" t="inlineStr">
        <is>
          <t>Tax Collected</t>
        </is>
      </c>
      <c r="F18" s="7" t="inlineStr">
        <is>
          <t>Difference</t>
        </is>
      </c>
      <c r="G18" s="7" t="inlineStr">
        <is>
          <t>Checks</t>
        </is>
      </c>
    </row>
    <row r="19">
      <c r="A19" s="34">
        <f>DATE($B$6,1,1)</f>
        <v/>
      </c>
      <c r="B19" s="32">
        <f>IF($A19="","",IFERROR(SUMIFS(Sales!$H$6:$H$105,Sales!$A$6:$A$105,"&gt;="&amp;$A19,Sales!$A$6:$A$105,"&lt;"&amp;DATE(YEAR($A19),MONTH($A19)+1,1),Sales!$O$6:$O$105,Assumptions!$I$6),0))</f>
        <v/>
      </c>
      <c r="C19" s="32">
        <f>IF($A19="","",IFERROR(SUMIFS(Sales!$J$6:$J$105,Sales!$A$6:$A$105,"&gt;="&amp;$A19,Sales!$A$6:$A$105,"&lt;"&amp;DATE(YEAR($A19),MONTH($A19)+1,1),Sales!$O$6:$O$105,Assumptions!$I$6),0))</f>
        <v/>
      </c>
      <c r="D19" s="32">
        <f>IF($A19="","",IFERROR(SUMIFS(Sales!$K$6:$K$105,Sales!$A$6:$A$105,"&gt;="&amp;$A19,Sales!$A$6:$A$105,"&lt;"&amp;DATE(YEAR($A19),MONTH($A19)+1,1),Sales!$O$6:$O$105,Assumptions!$I$6),0))</f>
        <v/>
      </c>
      <c r="E19" s="32">
        <f>IF($A19="","",IFERROR(SUMIFS(Sales!$L$6:$L$105,Sales!$A$6:$A$105,"&gt;="&amp;$A19,Sales!$A$6:$A$105,"&lt;"&amp;DATE(YEAR($A19),MONTH($A19)+1,1),Sales!$O$6:$O$105,Assumptions!$I$6),0))</f>
        <v/>
      </c>
      <c r="F19" s="32">
        <f>IF(OR($D19="",$E19=""),"",IFERROR($E19-$D19,""))</f>
        <v/>
      </c>
      <c r="G19" s="14">
        <f>IF($A19="","",IFERROR(COUNTIFS(Sales!$A$6:$A$105,"&gt;="&amp;$A19,Sales!$A$6:$A$105,"&lt;"&amp;DATE(YEAR($A19),MONTH($A19)+1,1),Sales!$P$6:$P$105,"&lt;&gt;OK",Sales!$P$6:$P$105,"&lt;&gt;Voided—excluded",Sales!$P$6:$P$105,"&lt;&gt;"),0))</f>
        <v/>
      </c>
    </row>
    <row r="20">
      <c r="A20" s="35">
        <f>DATE($B$6,2,1)</f>
        <v/>
      </c>
      <c r="B20" s="33">
        <f>IF($A20="","",IFERROR(SUMIFS(Sales!$H$6:$H$105,Sales!$A$6:$A$105,"&gt;="&amp;$A20,Sales!$A$6:$A$105,"&lt;"&amp;DATE(YEAR($A20),MONTH($A20)+1,1),Sales!$O$6:$O$105,Assumptions!$I$6),0))</f>
        <v/>
      </c>
      <c r="C20" s="33">
        <f>IF($A20="","",IFERROR(SUMIFS(Sales!$J$6:$J$105,Sales!$A$6:$A$105,"&gt;="&amp;$A20,Sales!$A$6:$A$105,"&lt;"&amp;DATE(YEAR($A20),MONTH($A20)+1,1),Sales!$O$6:$O$105,Assumptions!$I$6),0))</f>
        <v/>
      </c>
      <c r="D20" s="33">
        <f>IF($A20="","",IFERROR(SUMIFS(Sales!$K$6:$K$105,Sales!$A$6:$A$105,"&gt;="&amp;$A20,Sales!$A$6:$A$105,"&lt;"&amp;DATE(YEAR($A20),MONTH($A20)+1,1),Sales!$O$6:$O$105,Assumptions!$I$6),0))</f>
        <v/>
      </c>
      <c r="E20" s="33">
        <f>IF($A20="","",IFERROR(SUMIFS(Sales!$L$6:$L$105,Sales!$A$6:$A$105,"&gt;="&amp;$A20,Sales!$A$6:$A$105,"&lt;"&amp;DATE(YEAR($A20),MONTH($A20)+1,1),Sales!$O$6:$O$105,Assumptions!$I$6),0))</f>
        <v/>
      </c>
      <c r="F20" s="33">
        <f>IF(OR($D20="",$E20=""),"",IFERROR($E20-$D20,""))</f>
        <v/>
      </c>
      <c r="G20" s="16">
        <f>IF($A20="","",IFERROR(COUNTIFS(Sales!$A$6:$A$105,"&gt;="&amp;$A20,Sales!$A$6:$A$105,"&lt;"&amp;DATE(YEAR($A20),MONTH($A20)+1,1),Sales!$P$6:$P$105,"&lt;&gt;OK",Sales!$P$6:$P$105,"&lt;&gt;Voided—excluded",Sales!$P$6:$P$105,"&lt;&gt;"),0))</f>
        <v/>
      </c>
    </row>
    <row r="21">
      <c r="A21" s="34">
        <f>DATE($B$6,3,1)</f>
        <v/>
      </c>
      <c r="B21" s="32">
        <f>IF($A21="","",IFERROR(SUMIFS(Sales!$H$6:$H$105,Sales!$A$6:$A$105,"&gt;="&amp;$A21,Sales!$A$6:$A$105,"&lt;"&amp;DATE(YEAR($A21),MONTH($A21)+1,1),Sales!$O$6:$O$105,Assumptions!$I$6),0))</f>
        <v/>
      </c>
      <c r="C21" s="32">
        <f>IF($A21="","",IFERROR(SUMIFS(Sales!$J$6:$J$105,Sales!$A$6:$A$105,"&gt;="&amp;$A21,Sales!$A$6:$A$105,"&lt;"&amp;DATE(YEAR($A21),MONTH($A21)+1,1),Sales!$O$6:$O$105,Assumptions!$I$6),0))</f>
        <v/>
      </c>
      <c r="D21" s="32">
        <f>IF($A21="","",IFERROR(SUMIFS(Sales!$K$6:$K$105,Sales!$A$6:$A$105,"&gt;="&amp;$A21,Sales!$A$6:$A$105,"&lt;"&amp;DATE(YEAR($A21),MONTH($A21)+1,1),Sales!$O$6:$O$105,Assumptions!$I$6),0))</f>
        <v/>
      </c>
      <c r="E21" s="32">
        <f>IF($A21="","",IFERROR(SUMIFS(Sales!$L$6:$L$105,Sales!$A$6:$A$105,"&gt;="&amp;$A21,Sales!$A$6:$A$105,"&lt;"&amp;DATE(YEAR($A21),MONTH($A21)+1,1),Sales!$O$6:$O$105,Assumptions!$I$6),0))</f>
        <v/>
      </c>
      <c r="F21" s="32">
        <f>IF(OR($D21="",$E21=""),"",IFERROR($E21-$D21,""))</f>
        <v/>
      </c>
      <c r="G21" s="14">
        <f>IF($A21="","",IFERROR(COUNTIFS(Sales!$A$6:$A$105,"&gt;="&amp;$A21,Sales!$A$6:$A$105,"&lt;"&amp;DATE(YEAR($A21),MONTH($A21)+1,1),Sales!$P$6:$P$105,"&lt;&gt;OK",Sales!$P$6:$P$105,"&lt;&gt;Voided—excluded",Sales!$P$6:$P$105,"&lt;&gt;"),0))</f>
        <v/>
      </c>
    </row>
    <row r="22">
      <c r="A22" s="35">
        <f>DATE($B$6,4,1)</f>
        <v/>
      </c>
      <c r="B22" s="33">
        <f>IF($A22="","",IFERROR(SUMIFS(Sales!$H$6:$H$105,Sales!$A$6:$A$105,"&gt;="&amp;$A22,Sales!$A$6:$A$105,"&lt;"&amp;DATE(YEAR($A22),MONTH($A22)+1,1),Sales!$O$6:$O$105,Assumptions!$I$6),0))</f>
        <v/>
      </c>
      <c r="C22" s="33">
        <f>IF($A22="","",IFERROR(SUMIFS(Sales!$J$6:$J$105,Sales!$A$6:$A$105,"&gt;="&amp;$A22,Sales!$A$6:$A$105,"&lt;"&amp;DATE(YEAR($A22),MONTH($A22)+1,1),Sales!$O$6:$O$105,Assumptions!$I$6),0))</f>
        <v/>
      </c>
      <c r="D22" s="33">
        <f>IF($A22="","",IFERROR(SUMIFS(Sales!$K$6:$K$105,Sales!$A$6:$A$105,"&gt;="&amp;$A22,Sales!$A$6:$A$105,"&lt;"&amp;DATE(YEAR($A22),MONTH($A22)+1,1),Sales!$O$6:$O$105,Assumptions!$I$6),0))</f>
        <v/>
      </c>
      <c r="E22" s="33">
        <f>IF($A22="","",IFERROR(SUMIFS(Sales!$L$6:$L$105,Sales!$A$6:$A$105,"&gt;="&amp;$A22,Sales!$A$6:$A$105,"&lt;"&amp;DATE(YEAR($A22),MONTH($A22)+1,1),Sales!$O$6:$O$105,Assumptions!$I$6),0))</f>
        <v/>
      </c>
      <c r="F22" s="33">
        <f>IF(OR($D22="",$E22=""),"",IFERROR($E22-$D22,""))</f>
        <v/>
      </c>
      <c r="G22" s="16">
        <f>IF($A22="","",IFERROR(COUNTIFS(Sales!$A$6:$A$105,"&gt;="&amp;$A22,Sales!$A$6:$A$105,"&lt;"&amp;DATE(YEAR($A22),MONTH($A22)+1,1),Sales!$P$6:$P$105,"&lt;&gt;OK",Sales!$P$6:$P$105,"&lt;&gt;Voided—excluded",Sales!$P$6:$P$105,"&lt;&gt;"),0))</f>
        <v/>
      </c>
    </row>
    <row r="23">
      <c r="A23" s="34">
        <f>DATE($B$6,5,1)</f>
        <v/>
      </c>
      <c r="B23" s="32">
        <f>IF($A23="","",IFERROR(SUMIFS(Sales!$H$6:$H$105,Sales!$A$6:$A$105,"&gt;="&amp;$A23,Sales!$A$6:$A$105,"&lt;"&amp;DATE(YEAR($A23),MONTH($A23)+1,1),Sales!$O$6:$O$105,Assumptions!$I$6),0))</f>
        <v/>
      </c>
      <c r="C23" s="32">
        <f>IF($A23="","",IFERROR(SUMIFS(Sales!$J$6:$J$105,Sales!$A$6:$A$105,"&gt;="&amp;$A23,Sales!$A$6:$A$105,"&lt;"&amp;DATE(YEAR($A23),MONTH($A23)+1,1),Sales!$O$6:$O$105,Assumptions!$I$6),0))</f>
        <v/>
      </c>
      <c r="D23" s="32">
        <f>IF($A23="","",IFERROR(SUMIFS(Sales!$K$6:$K$105,Sales!$A$6:$A$105,"&gt;="&amp;$A23,Sales!$A$6:$A$105,"&lt;"&amp;DATE(YEAR($A23),MONTH($A23)+1,1),Sales!$O$6:$O$105,Assumptions!$I$6),0))</f>
        <v/>
      </c>
      <c r="E23" s="32">
        <f>IF($A23="","",IFERROR(SUMIFS(Sales!$L$6:$L$105,Sales!$A$6:$A$105,"&gt;="&amp;$A23,Sales!$A$6:$A$105,"&lt;"&amp;DATE(YEAR($A23),MONTH($A23)+1,1),Sales!$O$6:$O$105,Assumptions!$I$6),0))</f>
        <v/>
      </c>
      <c r="F23" s="32">
        <f>IF(OR($D23="",$E23=""),"",IFERROR($E23-$D23,""))</f>
        <v/>
      </c>
      <c r="G23" s="14">
        <f>IF($A23="","",IFERROR(COUNTIFS(Sales!$A$6:$A$105,"&gt;="&amp;$A23,Sales!$A$6:$A$105,"&lt;"&amp;DATE(YEAR($A23),MONTH($A23)+1,1),Sales!$P$6:$P$105,"&lt;&gt;OK",Sales!$P$6:$P$105,"&lt;&gt;Voided—excluded",Sales!$P$6:$P$105,"&lt;&gt;"),0))</f>
        <v/>
      </c>
    </row>
    <row r="24">
      <c r="A24" s="35">
        <f>DATE($B$6,6,1)</f>
        <v/>
      </c>
      <c r="B24" s="33">
        <f>IF($A24="","",IFERROR(SUMIFS(Sales!$H$6:$H$105,Sales!$A$6:$A$105,"&gt;="&amp;$A24,Sales!$A$6:$A$105,"&lt;"&amp;DATE(YEAR($A24),MONTH($A24)+1,1),Sales!$O$6:$O$105,Assumptions!$I$6),0))</f>
        <v/>
      </c>
      <c r="C24" s="33">
        <f>IF($A24="","",IFERROR(SUMIFS(Sales!$J$6:$J$105,Sales!$A$6:$A$105,"&gt;="&amp;$A24,Sales!$A$6:$A$105,"&lt;"&amp;DATE(YEAR($A24),MONTH($A24)+1,1),Sales!$O$6:$O$105,Assumptions!$I$6),0))</f>
        <v/>
      </c>
      <c r="D24" s="33">
        <f>IF($A24="","",IFERROR(SUMIFS(Sales!$K$6:$K$105,Sales!$A$6:$A$105,"&gt;="&amp;$A24,Sales!$A$6:$A$105,"&lt;"&amp;DATE(YEAR($A24),MONTH($A24)+1,1),Sales!$O$6:$O$105,Assumptions!$I$6),0))</f>
        <v/>
      </c>
      <c r="E24" s="33">
        <f>IF($A24="","",IFERROR(SUMIFS(Sales!$L$6:$L$105,Sales!$A$6:$A$105,"&gt;="&amp;$A24,Sales!$A$6:$A$105,"&lt;"&amp;DATE(YEAR($A24),MONTH($A24)+1,1),Sales!$O$6:$O$105,Assumptions!$I$6),0))</f>
        <v/>
      </c>
      <c r="F24" s="33">
        <f>IF(OR($D24="",$E24=""),"",IFERROR($E24-$D24,""))</f>
        <v/>
      </c>
      <c r="G24" s="16">
        <f>IF($A24="","",IFERROR(COUNTIFS(Sales!$A$6:$A$105,"&gt;="&amp;$A24,Sales!$A$6:$A$105,"&lt;"&amp;DATE(YEAR($A24),MONTH($A24)+1,1),Sales!$P$6:$P$105,"&lt;&gt;OK",Sales!$P$6:$P$105,"&lt;&gt;Voided—excluded",Sales!$P$6:$P$105,"&lt;&gt;"),0))</f>
        <v/>
      </c>
    </row>
    <row r="25">
      <c r="A25" s="34">
        <f>DATE($B$6,7,1)</f>
        <v/>
      </c>
      <c r="B25" s="32">
        <f>IF($A25="","",IFERROR(SUMIFS(Sales!$H$6:$H$105,Sales!$A$6:$A$105,"&gt;="&amp;$A25,Sales!$A$6:$A$105,"&lt;"&amp;DATE(YEAR($A25),MONTH($A25)+1,1),Sales!$O$6:$O$105,Assumptions!$I$6),0))</f>
        <v/>
      </c>
      <c r="C25" s="32">
        <f>IF($A25="","",IFERROR(SUMIFS(Sales!$J$6:$J$105,Sales!$A$6:$A$105,"&gt;="&amp;$A25,Sales!$A$6:$A$105,"&lt;"&amp;DATE(YEAR($A25),MONTH($A25)+1,1),Sales!$O$6:$O$105,Assumptions!$I$6),0))</f>
        <v/>
      </c>
      <c r="D25" s="32">
        <f>IF($A25="","",IFERROR(SUMIFS(Sales!$K$6:$K$105,Sales!$A$6:$A$105,"&gt;="&amp;$A25,Sales!$A$6:$A$105,"&lt;"&amp;DATE(YEAR($A25),MONTH($A25)+1,1),Sales!$O$6:$O$105,Assumptions!$I$6),0))</f>
        <v/>
      </c>
      <c r="E25" s="32">
        <f>IF($A25="","",IFERROR(SUMIFS(Sales!$L$6:$L$105,Sales!$A$6:$A$105,"&gt;="&amp;$A25,Sales!$A$6:$A$105,"&lt;"&amp;DATE(YEAR($A25),MONTH($A25)+1,1),Sales!$O$6:$O$105,Assumptions!$I$6),0))</f>
        <v/>
      </c>
      <c r="F25" s="32">
        <f>IF(OR($D25="",$E25=""),"",IFERROR($E25-$D25,""))</f>
        <v/>
      </c>
      <c r="G25" s="14">
        <f>IF($A25="","",IFERROR(COUNTIFS(Sales!$A$6:$A$105,"&gt;="&amp;$A25,Sales!$A$6:$A$105,"&lt;"&amp;DATE(YEAR($A25),MONTH($A25)+1,1),Sales!$P$6:$P$105,"&lt;&gt;OK",Sales!$P$6:$P$105,"&lt;&gt;Voided—excluded",Sales!$P$6:$P$105,"&lt;&gt;"),0))</f>
        <v/>
      </c>
    </row>
    <row r="26">
      <c r="A26" s="35">
        <f>DATE($B$6,8,1)</f>
        <v/>
      </c>
      <c r="B26" s="33">
        <f>IF($A26="","",IFERROR(SUMIFS(Sales!$H$6:$H$105,Sales!$A$6:$A$105,"&gt;="&amp;$A26,Sales!$A$6:$A$105,"&lt;"&amp;DATE(YEAR($A26),MONTH($A26)+1,1),Sales!$O$6:$O$105,Assumptions!$I$6),0))</f>
        <v/>
      </c>
      <c r="C26" s="33">
        <f>IF($A26="","",IFERROR(SUMIFS(Sales!$J$6:$J$105,Sales!$A$6:$A$105,"&gt;="&amp;$A26,Sales!$A$6:$A$105,"&lt;"&amp;DATE(YEAR($A26),MONTH($A26)+1,1),Sales!$O$6:$O$105,Assumptions!$I$6),0))</f>
        <v/>
      </c>
      <c r="D26" s="33">
        <f>IF($A26="","",IFERROR(SUMIFS(Sales!$K$6:$K$105,Sales!$A$6:$A$105,"&gt;="&amp;$A26,Sales!$A$6:$A$105,"&lt;"&amp;DATE(YEAR($A26),MONTH($A26)+1,1),Sales!$O$6:$O$105,Assumptions!$I$6),0))</f>
        <v/>
      </c>
      <c r="E26" s="33">
        <f>IF($A26="","",IFERROR(SUMIFS(Sales!$L$6:$L$105,Sales!$A$6:$A$105,"&gt;="&amp;$A26,Sales!$A$6:$A$105,"&lt;"&amp;DATE(YEAR($A26),MONTH($A26)+1,1),Sales!$O$6:$O$105,Assumptions!$I$6),0))</f>
        <v/>
      </c>
      <c r="F26" s="33">
        <f>IF(OR($D26="",$E26=""),"",IFERROR($E26-$D26,""))</f>
        <v/>
      </c>
      <c r="G26" s="16">
        <f>IF($A26="","",IFERROR(COUNTIFS(Sales!$A$6:$A$105,"&gt;="&amp;$A26,Sales!$A$6:$A$105,"&lt;"&amp;DATE(YEAR($A26),MONTH($A26)+1,1),Sales!$P$6:$P$105,"&lt;&gt;OK",Sales!$P$6:$P$105,"&lt;&gt;Voided—excluded",Sales!$P$6:$P$105,"&lt;&gt;"),0))</f>
        <v/>
      </c>
    </row>
    <row r="27">
      <c r="A27" s="34">
        <f>DATE($B$6,9,1)</f>
        <v/>
      </c>
      <c r="B27" s="32">
        <f>IF($A27="","",IFERROR(SUMIFS(Sales!$H$6:$H$105,Sales!$A$6:$A$105,"&gt;="&amp;$A27,Sales!$A$6:$A$105,"&lt;"&amp;DATE(YEAR($A27),MONTH($A27)+1,1),Sales!$O$6:$O$105,Assumptions!$I$6),0))</f>
        <v/>
      </c>
      <c r="C27" s="32">
        <f>IF($A27="","",IFERROR(SUMIFS(Sales!$J$6:$J$105,Sales!$A$6:$A$105,"&gt;="&amp;$A27,Sales!$A$6:$A$105,"&lt;"&amp;DATE(YEAR($A27),MONTH($A27)+1,1),Sales!$O$6:$O$105,Assumptions!$I$6),0))</f>
        <v/>
      </c>
      <c r="D27" s="32">
        <f>IF($A27="","",IFERROR(SUMIFS(Sales!$K$6:$K$105,Sales!$A$6:$A$105,"&gt;="&amp;$A27,Sales!$A$6:$A$105,"&lt;"&amp;DATE(YEAR($A27),MONTH($A27)+1,1),Sales!$O$6:$O$105,Assumptions!$I$6),0))</f>
        <v/>
      </c>
      <c r="E27" s="32">
        <f>IF($A27="","",IFERROR(SUMIFS(Sales!$L$6:$L$105,Sales!$A$6:$A$105,"&gt;="&amp;$A27,Sales!$A$6:$A$105,"&lt;"&amp;DATE(YEAR($A27),MONTH($A27)+1,1),Sales!$O$6:$O$105,Assumptions!$I$6),0))</f>
        <v/>
      </c>
      <c r="F27" s="32">
        <f>IF(OR($D27="",$E27=""),"",IFERROR($E27-$D27,""))</f>
        <v/>
      </c>
      <c r="G27" s="14">
        <f>IF($A27="","",IFERROR(COUNTIFS(Sales!$A$6:$A$105,"&gt;="&amp;$A27,Sales!$A$6:$A$105,"&lt;"&amp;DATE(YEAR($A27),MONTH($A27)+1,1),Sales!$P$6:$P$105,"&lt;&gt;OK",Sales!$P$6:$P$105,"&lt;&gt;Voided—excluded",Sales!$P$6:$P$105,"&lt;&gt;"),0))</f>
        <v/>
      </c>
    </row>
    <row r="28">
      <c r="A28" s="35">
        <f>DATE($B$6,10,1)</f>
        <v/>
      </c>
      <c r="B28" s="33">
        <f>IF($A28="","",IFERROR(SUMIFS(Sales!$H$6:$H$105,Sales!$A$6:$A$105,"&gt;="&amp;$A28,Sales!$A$6:$A$105,"&lt;"&amp;DATE(YEAR($A28),MONTH($A28)+1,1),Sales!$O$6:$O$105,Assumptions!$I$6),0))</f>
        <v/>
      </c>
      <c r="C28" s="33">
        <f>IF($A28="","",IFERROR(SUMIFS(Sales!$J$6:$J$105,Sales!$A$6:$A$105,"&gt;="&amp;$A28,Sales!$A$6:$A$105,"&lt;"&amp;DATE(YEAR($A28),MONTH($A28)+1,1),Sales!$O$6:$O$105,Assumptions!$I$6),0))</f>
        <v/>
      </c>
      <c r="D28" s="33">
        <f>IF($A28="","",IFERROR(SUMIFS(Sales!$K$6:$K$105,Sales!$A$6:$A$105,"&gt;="&amp;$A28,Sales!$A$6:$A$105,"&lt;"&amp;DATE(YEAR($A28),MONTH($A28)+1,1),Sales!$O$6:$O$105,Assumptions!$I$6),0))</f>
        <v/>
      </c>
      <c r="E28" s="33">
        <f>IF($A28="","",IFERROR(SUMIFS(Sales!$L$6:$L$105,Sales!$A$6:$A$105,"&gt;="&amp;$A28,Sales!$A$6:$A$105,"&lt;"&amp;DATE(YEAR($A28),MONTH($A28)+1,1),Sales!$O$6:$O$105,Assumptions!$I$6),0))</f>
        <v/>
      </c>
      <c r="F28" s="33">
        <f>IF(OR($D28="",$E28=""),"",IFERROR($E28-$D28,""))</f>
        <v/>
      </c>
      <c r="G28" s="16">
        <f>IF($A28="","",IFERROR(COUNTIFS(Sales!$A$6:$A$105,"&gt;="&amp;$A28,Sales!$A$6:$A$105,"&lt;"&amp;DATE(YEAR($A28),MONTH($A28)+1,1),Sales!$P$6:$P$105,"&lt;&gt;OK",Sales!$P$6:$P$105,"&lt;&gt;Voided—excluded",Sales!$P$6:$P$105,"&lt;&gt;"),0))</f>
        <v/>
      </c>
    </row>
    <row r="29">
      <c r="A29" s="34">
        <f>DATE($B$6,11,1)</f>
        <v/>
      </c>
      <c r="B29" s="32">
        <f>IF($A29="","",IFERROR(SUMIFS(Sales!$H$6:$H$105,Sales!$A$6:$A$105,"&gt;="&amp;$A29,Sales!$A$6:$A$105,"&lt;"&amp;DATE(YEAR($A29),MONTH($A29)+1,1),Sales!$O$6:$O$105,Assumptions!$I$6),0))</f>
        <v/>
      </c>
      <c r="C29" s="32">
        <f>IF($A29="","",IFERROR(SUMIFS(Sales!$J$6:$J$105,Sales!$A$6:$A$105,"&gt;="&amp;$A29,Sales!$A$6:$A$105,"&lt;"&amp;DATE(YEAR($A29),MONTH($A29)+1,1),Sales!$O$6:$O$105,Assumptions!$I$6),0))</f>
        <v/>
      </c>
      <c r="D29" s="32">
        <f>IF($A29="","",IFERROR(SUMIFS(Sales!$K$6:$K$105,Sales!$A$6:$A$105,"&gt;="&amp;$A29,Sales!$A$6:$A$105,"&lt;"&amp;DATE(YEAR($A29),MONTH($A29)+1,1),Sales!$O$6:$O$105,Assumptions!$I$6),0))</f>
        <v/>
      </c>
      <c r="E29" s="32">
        <f>IF($A29="","",IFERROR(SUMIFS(Sales!$L$6:$L$105,Sales!$A$6:$A$105,"&gt;="&amp;$A29,Sales!$A$6:$A$105,"&lt;"&amp;DATE(YEAR($A29),MONTH($A29)+1,1),Sales!$O$6:$O$105,Assumptions!$I$6),0))</f>
        <v/>
      </c>
      <c r="F29" s="32">
        <f>IF(OR($D29="",$E29=""),"",IFERROR($E29-$D29,""))</f>
        <v/>
      </c>
      <c r="G29" s="14">
        <f>IF($A29="","",IFERROR(COUNTIFS(Sales!$A$6:$A$105,"&gt;="&amp;$A29,Sales!$A$6:$A$105,"&lt;"&amp;DATE(YEAR($A29),MONTH($A29)+1,1),Sales!$P$6:$P$105,"&lt;&gt;OK",Sales!$P$6:$P$105,"&lt;&gt;Voided—excluded",Sales!$P$6:$P$105,"&lt;&gt;"),0))</f>
        <v/>
      </c>
    </row>
    <row r="30">
      <c r="A30" s="35">
        <f>DATE($B$6,12,1)</f>
        <v/>
      </c>
      <c r="B30" s="33">
        <f>IF($A30="","",IFERROR(SUMIFS(Sales!$H$6:$H$105,Sales!$A$6:$A$105,"&gt;="&amp;$A30,Sales!$A$6:$A$105,"&lt;"&amp;DATE(YEAR($A30),MONTH($A30)+1,1),Sales!$O$6:$O$105,Assumptions!$I$6),0))</f>
        <v/>
      </c>
      <c r="C30" s="33">
        <f>IF($A30="","",IFERROR(SUMIFS(Sales!$J$6:$J$105,Sales!$A$6:$A$105,"&gt;="&amp;$A30,Sales!$A$6:$A$105,"&lt;"&amp;DATE(YEAR($A30),MONTH($A30)+1,1),Sales!$O$6:$O$105,Assumptions!$I$6),0))</f>
        <v/>
      </c>
      <c r="D30" s="33">
        <f>IF($A30="","",IFERROR(SUMIFS(Sales!$K$6:$K$105,Sales!$A$6:$A$105,"&gt;="&amp;$A30,Sales!$A$6:$A$105,"&lt;"&amp;DATE(YEAR($A30),MONTH($A30)+1,1),Sales!$O$6:$O$105,Assumptions!$I$6),0))</f>
        <v/>
      </c>
      <c r="E30" s="33">
        <f>IF($A30="","",IFERROR(SUMIFS(Sales!$L$6:$L$105,Sales!$A$6:$A$105,"&gt;="&amp;$A30,Sales!$A$6:$A$105,"&lt;"&amp;DATE(YEAR($A30),MONTH($A30)+1,1),Sales!$O$6:$O$105,Assumptions!$I$6),0))</f>
        <v/>
      </c>
      <c r="F30" s="33">
        <f>IF(OR($D30="",$E30=""),"",IFERROR($E30-$D30,""))</f>
        <v/>
      </c>
      <c r="G30" s="16">
        <f>IF($A30="","",IFERROR(COUNTIFS(Sales!$A$6:$A$105,"&gt;="&amp;$A30,Sales!$A$6:$A$105,"&lt;"&amp;DATE(YEAR($A30),MONTH($A30)+1,1),Sales!$P$6:$P$105,"&lt;&gt;OK",Sales!$P$6:$P$105,"&lt;&gt;Voided—excluded",Sales!$P$6:$P$105,"&lt;&gt;"),0))</f>
        <v/>
      </c>
    </row>
    <row r="31"/>
    <row r="32">
      <c r="A32" s="17" t="inlineStr">
        <is>
          <t>Tax difference equals collected tax minus calculated tax.</t>
        </is>
      </c>
    </row>
  </sheetData>
  <autoFilter ref="A18:G30"/>
  <mergeCells count="1">
    <mergeCell ref="A1:J1"/>
  </mergeCells>
  <conditionalFormatting sqref="B13">
    <cfRule type="expression" priority="1" dxfId="0">
      <formula>AND($B$13&lt;&gt;"",ABS($B$13)&gt;INDIRECT("Assumptions!$I$5"))</formula>
    </cfRule>
  </conditionalFormatting>
  <conditionalFormatting sqref="B14">
    <cfRule type="expression" priority="2" dxfId="0">
      <formula>AND($B$14&lt;&gt;"",$B$14&gt;0)</formula>
    </cfRule>
    <cfRule type="expression" priority="3" dxfId="1">
      <formula>AND($B$14&lt;&gt;"",$B$14=0)</formula>
    </cfRule>
  </conditionalFormatting>
  <conditionalFormatting sqref="F19:F30">
    <cfRule type="expression" priority="4" dxfId="0">
      <formula>AND($F19&lt;&gt;"",ABS($F19)&gt;INDIRECT("Assumptions!$I$5"))</formula>
    </cfRule>
  </conditionalFormatting>
  <conditionalFormatting sqref="G19:G30">
    <cfRule type="expression" priority="5" dxfId="0">
      <formula>$G19&gt;0</formula>
    </cfRule>
  </conditionalFormatting>
  <dataValidations count="2">
    <dataValidation sqref="B4:B5" showDropDown="0" showInputMessage="1" showErrorMessage="1" allowBlank="0" errorTitle="Check date" error="Enter a date from 01/01/2000 through 12/31/2100." promptTitle="Reporting date" prompt="Enter the reporting boundary in MM/DD/YYYY format." type="date" operator="between">
      <formula1>DATE(2000,1,1)</formula1>
      <formula2>DATE(2100,12,31)</formula2>
    </dataValidation>
    <dataValidation sqref="B6" showDropDown="0" showInputMessage="0" showErrorMessage="1" allowBlank="0" errorTitle="Check year" error="Enter a four-digit year from 2000 through 2100.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31" customWidth="1" min="4" max="4"/>
    <col width="23" customWidth="1" min="5" max="5"/>
    <col width="15" customWidth="1" min="6" max="6"/>
    <col width="15" customWidth="1" min="7" max="7"/>
    <col width="14" customWidth="1" min="8" max="8"/>
    <col width="15" customWidth="1" min="9" max="9"/>
    <col width="14" customWidth="1" min="10" max="10"/>
    <col width="15" customWidth="1" min="11" max="11"/>
    <col width="14" customWidth="1" min="12" max="12"/>
    <col width="13" customWidth="1" min="13" max="13"/>
    <col width="15" customWidth="1" min="14" max="14"/>
    <col width="14" customWidth="1" min="15" max="15"/>
    <col width="24" customWidth="1" min="16" max="16"/>
  </cols>
  <sheetData>
    <row r="1" ht="30" customHeight="1">
      <c r="A1" s="1" t="inlineStr">
        <is>
          <t>Landscaping Sales Tax Tracker — Sales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30" t="n"/>
    </row>
    <row r="2" ht="32" customHeight="1">
      <c r="A2" s="3" t="inlineStr">
        <is>
          <t>Yellow cells are editable. All sample transactions, customers, properties, and tax areas are fictional. Alerts require human review.</t>
        </is>
      </c>
    </row>
    <row r="3"/>
    <row r="4"/>
    <row r="5" ht="32" customHeight="1">
      <c r="A5" s="7" t="inlineStr">
        <is>
          <t>Sale Date</t>
        </is>
      </c>
      <c r="B5" s="7" t="inlineStr">
        <is>
          <t>Invoice Number</t>
        </is>
      </c>
      <c r="C5" s="7" t="inlineStr">
        <is>
          <t>Customer</t>
        </is>
      </c>
      <c r="D5" s="7" t="inlineStr">
        <is>
          <t>Property</t>
        </is>
      </c>
      <c r="E5" s="7" t="inlineStr">
        <is>
          <t>Service Category</t>
        </is>
      </c>
      <c r="F5" s="7" t="inlineStr">
        <is>
          <t>Jurisdiction Code</t>
        </is>
      </c>
      <c r="G5" s="7" t="inlineStr">
        <is>
          <t>Tax Treatment</t>
        </is>
      </c>
      <c r="H5" s="7" t="inlineStr">
        <is>
          <t>Sale Amount</t>
        </is>
      </c>
      <c r="I5" s="7" t="inlineStr">
        <is>
          <t>Applied Tax Rate</t>
        </is>
      </c>
      <c r="J5" s="7" t="inlineStr">
        <is>
          <t>Taxable Sales</t>
        </is>
      </c>
      <c r="K5" s="7" t="inlineStr">
        <is>
          <t>Calculated Tax</t>
        </is>
      </c>
      <c r="L5" s="7" t="inlineStr">
        <is>
          <t>Tax Collected</t>
        </is>
      </c>
      <c r="M5" s="7" t="inlineStr">
        <is>
          <t>Difference</t>
        </is>
      </c>
      <c r="N5" s="7" t="inlineStr">
        <is>
          <t>Filing Period</t>
        </is>
      </c>
      <c r="O5" s="7" t="inlineStr">
        <is>
          <t>Record Status</t>
        </is>
      </c>
      <c r="P5" s="7" t="inlineStr">
        <is>
          <t>Check Note</t>
        </is>
      </c>
    </row>
    <row r="6">
      <c r="A6" s="31" t="n">
        <v>46030</v>
      </c>
      <c r="B6" s="18" t="inlineStr">
        <is>
          <t>FX-26001</t>
        </is>
      </c>
      <c r="C6" s="18" t="inlineStr">
        <is>
          <t>Fictional Customer — Blue Acorn Co.</t>
        </is>
      </c>
      <c r="D6" s="18" t="inlineStr">
        <is>
          <t>Fictional Property — Lantern Court</t>
        </is>
      </c>
      <c r="E6" s="18" t="inlineStr">
        <is>
          <t>Lawn mowing</t>
        </is>
      </c>
      <c r="F6" s="19" t="inlineStr">
        <is>
          <t>FIC-A</t>
        </is>
      </c>
      <c r="G6" s="19" t="inlineStr">
        <is>
          <t>Taxable</t>
        </is>
      </c>
      <c r="H6" s="36" t="n">
        <v>480</v>
      </c>
      <c r="I6" s="37">
        <f>IF(OR($A6="",$F6=""),"",IFERROR(VLOOKUP($F6,Assumptions!$A$5:$C$104,3,FALSE),""))</f>
        <v/>
      </c>
      <c r="J6" s="32">
        <f>IF($A6="","",IF($O6="Voided",0,IF($G6="Taxable",$H6,IF($G6="Exempt",0,""))))</f>
        <v/>
      </c>
      <c r="K6" s="32">
        <f>IF($A6="","",IF($O6="Voided",0,IF($G6="Taxable",IF(OR($J6="",$I6=""),"",IFERROR($J6*$I6,"")),IF($G6="Exempt",0,""))))</f>
        <v/>
      </c>
      <c r="L6" s="36" t="n">
        <v>31.2</v>
      </c>
      <c r="M6" s="32">
        <f>IF($A6="","",IF($O6="Voided",0,IF($L6="","",IF($K6="","",IFERROR($L6-$K6,"")))))</f>
        <v/>
      </c>
      <c r="N6" s="34">
        <f>IF($A6="","",DATE(YEAR($A6),MONTH($A6),1))</f>
        <v/>
      </c>
      <c r="O6" s="19" t="inlineStr">
        <is>
          <t>Posted</t>
        </is>
      </c>
      <c r="P6" s="22">
        <f>IF($A6="","",IF($B6="","Enter invoice number",IF($O6="Voided","Voided—excluded",IF($O6="","Choose status",IF($G6="","Choose tax treatment",IF($H6="","Enter sale amount",IF($G6="Review","Review tax treatment",IF($F6="","Check jurisdiction",IF($I6="","Check jurisdiction rate",IF(AND($G6="Taxable",$L6=""),"Enter collected tax",IF(AND($G6="Exempt",$L6&lt;&gt;0,$L6&lt;&gt;""),"Check exempt tax",IF(AND($G6="Taxable",$M6&lt;&gt;"",ABS($M6)&gt;Assumptions!$I$5),"Check tax amount","OK"))))))))))))</f>
        <v/>
      </c>
    </row>
    <row r="7">
      <c r="A7" s="31" t="n">
        <v>46043</v>
      </c>
      <c r="B7" s="18" t="inlineStr">
        <is>
          <t>FX-26002</t>
        </is>
      </c>
      <c r="C7" s="18" t="inlineStr">
        <is>
          <t>Fictional Customer — Copper Leaf LLC</t>
        </is>
      </c>
      <c r="D7" s="18" t="inlineStr">
        <is>
          <t>Fictional Property — Paper Birch Walk</t>
        </is>
      </c>
      <c r="E7" s="18" t="inlineStr">
        <is>
          <t>Landscape installation</t>
        </is>
      </c>
      <c r="F7" s="19" t="inlineStr">
        <is>
          <t>FIC-B</t>
        </is>
      </c>
      <c r="G7" s="19" t="inlineStr">
        <is>
          <t>Taxable</t>
        </is>
      </c>
      <c r="H7" s="36" t="n">
        <v>1250</v>
      </c>
      <c r="I7" s="38">
        <f>IF(OR($A7="",$F7=""),"",IFERROR(VLOOKUP($F7,Assumptions!$A$5:$C$104,3,FALSE),""))</f>
        <v/>
      </c>
      <c r="J7" s="33">
        <f>IF($A7="","",IF($O7="Voided",0,IF($G7="Taxable",$H7,IF($G7="Exempt",0,""))))</f>
        <v/>
      </c>
      <c r="K7" s="33">
        <f>IF($A7="","",IF($O7="Voided",0,IF($G7="Taxable",IF(OR($J7="",$I7=""),"",IFERROR($J7*$I7,"")),IF($G7="Exempt",0,""))))</f>
        <v/>
      </c>
      <c r="L7" s="36" t="n">
        <v>90.63</v>
      </c>
      <c r="M7" s="33">
        <f>IF($A7="","",IF($O7="Voided",0,IF($L7="","",IF($K7="","",IFERROR($L7-$K7,"")))))</f>
        <v/>
      </c>
      <c r="N7" s="35">
        <f>IF($A7="","",DATE(YEAR($A7),MONTH($A7),1))</f>
        <v/>
      </c>
      <c r="O7" s="19" t="inlineStr">
        <is>
          <t>Posted</t>
        </is>
      </c>
      <c r="P7" s="24">
        <f>IF($A7="","",IF($B7="","Enter invoice number",IF($O7="Voided","Voided—excluded",IF($O7="","Choose status",IF($G7="","Choose tax treatment",IF($H7="","Enter sale amount",IF($G7="Review","Review tax treatment",IF($F7="","Check jurisdiction",IF($I7="","Check jurisdiction rate",IF(AND($G7="Taxable",$L7=""),"Enter collected tax",IF(AND($G7="Exempt",$L7&lt;&gt;0,$L7&lt;&gt;""),"Check exempt tax",IF(AND($G7="Taxable",$M7&lt;&gt;"",ABS($M7)&gt;Assumptions!$I$5),"Check tax amount","OK"))))))))))))</f>
        <v/>
      </c>
    </row>
    <row r="8">
      <c r="A8" s="31" t="n">
        <v>46058</v>
      </c>
      <c r="B8" s="18" t="inlineStr">
        <is>
          <t>FX-26003</t>
        </is>
      </c>
      <c r="C8" s="18" t="inlineStr">
        <is>
          <t>Fictional Customer — Juniper Kite Group</t>
        </is>
      </c>
      <c r="D8" s="18" t="inlineStr">
        <is>
          <t>Fictional Property — Silver Pebble Commons</t>
        </is>
      </c>
      <c r="E8" s="18" t="inlineStr">
        <is>
          <t>Shrub pruning</t>
        </is>
      </c>
      <c r="F8" s="19" t="inlineStr">
        <is>
          <t>FIC-C</t>
        </is>
      </c>
      <c r="G8" s="19" t="inlineStr">
        <is>
          <t>Exempt</t>
        </is>
      </c>
      <c r="H8" s="36" t="n">
        <v>900</v>
      </c>
      <c r="I8" s="37">
        <f>IF(OR($A8="",$F8=""),"",IFERROR(VLOOKUP($F8,Assumptions!$A$5:$C$104,3,FALSE),""))</f>
        <v/>
      </c>
      <c r="J8" s="32">
        <f>IF($A8="","",IF($O8="Voided",0,IF($G8="Taxable",$H8,IF($G8="Exempt",0,""))))</f>
        <v/>
      </c>
      <c r="K8" s="32">
        <f>IF($A8="","",IF($O8="Voided",0,IF($G8="Taxable",IF(OR($J8="",$I8=""),"",IFERROR($J8*$I8,"")),IF($G8="Exempt",0,""))))</f>
        <v/>
      </c>
      <c r="L8" s="36" t="n">
        <v>0</v>
      </c>
      <c r="M8" s="32">
        <f>IF($A8="","",IF($O8="Voided",0,IF($L8="","",IF($K8="","",IFERROR($L8-$K8,"")))))</f>
        <v/>
      </c>
      <c r="N8" s="34">
        <f>IF($A8="","",DATE(YEAR($A8),MONTH($A8),1))</f>
        <v/>
      </c>
      <c r="O8" s="19" t="inlineStr">
        <is>
          <t>Posted</t>
        </is>
      </c>
      <c r="P8" s="22">
        <f>IF($A8="","",IF($B8="","Enter invoice number",IF($O8="Voided","Voided—excluded",IF($O8="","Choose status",IF($G8="","Choose tax treatment",IF($H8="","Enter sale amount",IF($G8="Review","Review tax treatment",IF($F8="","Check jurisdiction",IF($I8="","Check jurisdiction rate",IF(AND($G8="Taxable",$L8=""),"Enter collected tax",IF(AND($G8="Exempt",$L8&lt;&gt;0,$L8&lt;&gt;""),"Check exempt tax",IF(AND($G8="Taxable",$M8&lt;&gt;"",ABS($M8)&gt;Assumptions!$I$5),"Check tax amount","OK"))))))))))))</f>
        <v/>
      </c>
    </row>
    <row r="9">
      <c r="A9" s="31" t="n">
        <v>46071</v>
      </c>
      <c r="B9" s="18" t="inlineStr">
        <is>
          <t>FX-26004</t>
        </is>
      </c>
      <c r="C9" s="18" t="inlineStr">
        <is>
          <t>Fictional Customer — Mossy Compass Studio</t>
        </is>
      </c>
      <c r="D9" s="18" t="inlineStr">
        <is>
          <t>Fictional Property — Amber Gate Yard</t>
        </is>
      </c>
      <c r="E9" s="18" t="inlineStr">
        <is>
          <t>Mulch installation</t>
        </is>
      </c>
      <c r="F9" s="19" t="inlineStr">
        <is>
          <t>FIC-D</t>
        </is>
      </c>
      <c r="G9" s="19" t="inlineStr">
        <is>
          <t>Taxable</t>
        </is>
      </c>
      <c r="H9" s="36" t="n">
        <v>1200</v>
      </c>
      <c r="I9" s="38">
        <f>IF(OR($A9="",$F9=""),"",IFERROR(VLOOKUP($F9,Assumptions!$A$5:$C$104,3,FALSE),""))</f>
        <v/>
      </c>
      <c r="J9" s="33">
        <f>IF($A9="","",IF($O9="Voided",0,IF($G9="Taxable",$H9,IF($G9="Exempt",0,""))))</f>
        <v/>
      </c>
      <c r="K9" s="33">
        <f>IF($A9="","",IF($O9="Voided",0,IF($G9="Taxable",IF(OR($J9="",$I9=""),"",IFERROR($J9*$I9,"")),IF($G9="Exempt",0,""))))</f>
        <v/>
      </c>
      <c r="L9" s="36" t="n">
        <v>95.5</v>
      </c>
      <c r="M9" s="33">
        <f>IF($A9="","",IF($O9="Voided",0,IF($L9="","",IF($K9="","",IFERROR($L9-$K9,"")))))</f>
        <v/>
      </c>
      <c r="N9" s="35">
        <f>IF($A9="","",DATE(YEAR($A9),MONTH($A9),1))</f>
        <v/>
      </c>
      <c r="O9" s="19" t="inlineStr">
        <is>
          <t>Posted</t>
        </is>
      </c>
      <c r="P9" s="24">
        <f>IF($A9="","",IF($B9="","Enter invoice number",IF($O9="Voided","Voided—excluded",IF($O9="","Choose status",IF($G9="","Choose tax treatment",IF($H9="","Enter sale amount",IF($G9="Review","Review tax treatment",IF($F9="","Check jurisdiction",IF($I9="","Check jurisdiction rate",IF(AND($G9="Taxable",$L9=""),"Enter collected tax",IF(AND($G9="Exempt",$L9&lt;&gt;0,$L9&lt;&gt;""),"Check exempt tax",IF(AND($G9="Taxable",$M9&lt;&gt;"",ABS($M9)&gt;Assumptions!$I$5),"Check tax amount","OK"))))))))))))</f>
        <v/>
      </c>
    </row>
    <row r="10">
      <c r="A10" s="31" t="n">
        <v>46084</v>
      </c>
      <c r="B10" s="18" t="inlineStr">
        <is>
          <t>FX-26005</t>
        </is>
      </c>
      <c r="C10" s="18" t="inlineStr">
        <is>
          <t>Fictional Customer — Red Fern Workshop</t>
        </is>
      </c>
      <c r="D10" s="18" t="inlineStr">
        <is>
          <t>Fictional Property — Storybook Terrace</t>
        </is>
      </c>
      <c r="E10" s="18" t="inlineStr">
        <is>
          <t>Seasonal cleanup</t>
        </is>
      </c>
      <c r="F10" s="19" t="inlineStr">
        <is>
          <t>FIC-A</t>
        </is>
      </c>
      <c r="G10" s="19" t="inlineStr">
        <is>
          <t>Taxable</t>
        </is>
      </c>
      <c r="H10" s="36" t="n">
        <v>675</v>
      </c>
      <c r="I10" s="37">
        <f>IF(OR($A10="",$F10=""),"",IFERROR(VLOOKUP($F10,Assumptions!$A$5:$C$104,3,FALSE),""))</f>
        <v/>
      </c>
      <c r="J10" s="32">
        <f>IF($A10="","",IF($O10="Voided",0,IF($G10="Taxable",$H10,IF($G10="Exempt",0,""))))</f>
        <v/>
      </c>
      <c r="K10" s="32">
        <f>IF($A10="","",IF($O10="Voided",0,IF($G10="Taxable",IF(OR($J10="",$I10=""),"",IFERROR($J10*$I10,"")),IF($G10="Exempt",0,""))))</f>
        <v/>
      </c>
      <c r="L10" s="36" t="n">
        <v>43.88</v>
      </c>
      <c r="M10" s="32">
        <f>IF($A10="","",IF($O10="Voided",0,IF($L10="","",IF($K10="","",IFERROR($L10-$K10,"")))))</f>
        <v/>
      </c>
      <c r="N10" s="34">
        <f>IF($A10="","",DATE(YEAR($A10),MONTH($A10),1))</f>
        <v/>
      </c>
      <c r="O10" s="19" t="inlineStr">
        <is>
          <t>Posted</t>
        </is>
      </c>
      <c r="P10" s="22">
        <f>IF($A10="","",IF($B10="","Enter invoice number",IF($O10="Voided","Voided—excluded",IF($O10="","Choose status",IF($G10="","Choose tax treatment",IF($H10="","Enter sale amount",IF($G10="Review","Review tax treatment",IF($F10="","Check jurisdiction",IF($I10="","Check jurisdiction rate",IF(AND($G10="Taxable",$L10=""),"Enter collected tax",IF(AND($G10="Exempt",$L10&lt;&gt;0,$L10&lt;&gt;""),"Check exempt tax",IF(AND($G10="Taxable",$M10&lt;&gt;"",ABS($M10)&gt;Assumptions!$I$5),"Check tax amount","OK"))))))))))))</f>
        <v/>
      </c>
    </row>
    <row r="11">
      <c r="A11" s="31" t="n">
        <v>46106</v>
      </c>
      <c r="B11" s="18" t="inlineStr">
        <is>
          <t>FX-26006</t>
        </is>
      </c>
      <c r="C11" s="18" t="inlineStr">
        <is>
          <t>Fictional Customer — Golden Rake Partners</t>
        </is>
      </c>
      <c r="D11" s="18" t="inlineStr">
        <is>
          <t>Fictional Property — Crescent Hedge Place</t>
        </is>
      </c>
      <c r="E11" s="18" t="inlineStr">
        <is>
          <t>Irrigation repair</t>
        </is>
      </c>
      <c r="F11" s="19" t="inlineStr">
        <is>
          <t>FIC-E</t>
        </is>
      </c>
      <c r="G11" s="19" t="inlineStr">
        <is>
          <t>Taxable</t>
        </is>
      </c>
      <c r="H11" s="36" t="n">
        <v>2100</v>
      </c>
      <c r="I11" s="38">
        <f>IF(OR($A11="",$F11=""),"",IFERROR(VLOOKUP($F11,Assumptions!$A$5:$C$104,3,FALSE),""))</f>
        <v/>
      </c>
      <c r="J11" s="33">
        <f>IF($A11="","",IF($O11="Voided",0,IF($G11="Taxable",$H11,IF($G11="Exempt",0,""))))</f>
        <v/>
      </c>
      <c r="K11" s="33">
        <f>IF($A11="","",IF($O11="Voided",0,IF($G11="Taxable",IF(OR($J11="",$I11=""),"",IFERROR($J11*$I11,"")),IF($G11="Exempt",0,""))))</f>
        <v/>
      </c>
      <c r="L11" s="36" t="n"/>
      <c r="M11" s="33">
        <f>IF($A11="","",IF($O11="Voided",0,IF($L11="","",IF($K11="","",IFERROR($L11-$K11,"")))))</f>
        <v/>
      </c>
      <c r="N11" s="35">
        <f>IF($A11="","",DATE(YEAR($A11),MONTH($A11),1))</f>
        <v/>
      </c>
      <c r="O11" s="19" t="inlineStr">
        <is>
          <t>Draft</t>
        </is>
      </c>
      <c r="P11" s="24">
        <f>IF($A11="","",IF($B11="","Enter invoice number",IF($O11="Voided","Voided—excluded",IF($O11="","Choose status",IF($G11="","Choose tax treatment",IF($H11="","Enter sale amount",IF($G11="Review","Review tax treatment",IF($F11="","Check jurisdiction",IF($I11="","Check jurisdiction rate",IF(AND($G11="Taxable",$L11=""),"Enter collected tax",IF(AND($G11="Exempt",$L11&lt;&gt;0,$L11&lt;&gt;""),"Check exempt tax",IF(AND($G11="Taxable",$M11&lt;&gt;"",ABS($M11)&gt;Assumptions!$I$5),"Check tax amount","OK"))))))))))))</f>
        <v/>
      </c>
    </row>
    <row r="12">
      <c r="A12" s="31" t="n">
        <v>46122</v>
      </c>
      <c r="B12" s="18" t="inlineStr">
        <is>
          <t>FX-26007</t>
        </is>
      </c>
      <c r="C12" s="18" t="inlineStr">
        <is>
          <t>Fictional Customer — Quiet Spruce Co.</t>
        </is>
      </c>
      <c r="D12" s="18" t="inlineStr">
        <is>
          <t>Fictional Property — Painted Clover Court</t>
        </is>
      </c>
      <c r="E12" s="18" t="inlineStr">
        <is>
          <t>Seasonal color</t>
        </is>
      </c>
      <c r="F12" s="19" t="inlineStr">
        <is>
          <t>FIC-F</t>
        </is>
      </c>
      <c r="G12" s="19" t="inlineStr">
        <is>
          <t>Taxable</t>
        </is>
      </c>
      <c r="H12" s="36" t="n">
        <v>1600</v>
      </c>
      <c r="I12" s="37">
        <f>IF(OR($A12="",$F12=""),"",IFERROR(VLOOKUP($F12,Assumptions!$A$5:$C$104,3,FALSE),""))</f>
        <v/>
      </c>
      <c r="J12" s="32">
        <f>IF($A12="","",IF($O12="Voided",0,IF($G12="Taxable",$H12,IF($G12="Exempt",0,""))))</f>
        <v/>
      </c>
      <c r="K12" s="32">
        <f>IF($A12="","",IF($O12="Voided",0,IF($G12="Taxable",IF(OR($J12="",$I12=""),"",IFERROR($J12*$I12,"")),IF($G12="Exempt",0,""))))</f>
        <v/>
      </c>
      <c r="L12" s="36" t="n">
        <v>110</v>
      </c>
      <c r="M12" s="32">
        <f>IF($A12="","",IF($O12="Voided",0,IF($L12="","",IF($K12="","",IFERROR($L12-$K12,"")))))</f>
        <v/>
      </c>
      <c r="N12" s="34">
        <f>IF($A12="","",DATE(YEAR($A12),MONTH($A12),1))</f>
        <v/>
      </c>
      <c r="O12" s="19" t="inlineStr">
        <is>
          <t>Posted</t>
        </is>
      </c>
      <c r="P12" s="22">
        <f>IF($A12="","",IF($B12="","Enter invoice number",IF($O12="Voided","Voided—excluded",IF($O12="","Choose status",IF($G12="","Choose tax treatment",IF($H12="","Enter sale amount",IF($G12="Review","Review tax treatment",IF($F12="","Check jurisdiction",IF($I12="","Check jurisdiction rate",IF(AND($G12="Taxable",$L12=""),"Enter collected tax",IF(AND($G12="Exempt",$L12&lt;&gt;0,$L12&lt;&gt;""),"Check exempt tax",IF(AND($G12="Taxable",$M12&lt;&gt;"",ABS($M12)&gt;Assumptions!$I$5),"Check tax amount","OK"))))))))))))</f>
        <v/>
      </c>
    </row>
    <row r="13">
      <c r="A13" s="31" t="n">
        <v>46140</v>
      </c>
      <c r="B13" s="18" t="inlineStr">
        <is>
          <t>FX-26008</t>
        </is>
      </c>
      <c r="C13" s="18" t="inlineStr">
        <is>
          <t>Fictional Customer — Willow Lantern LLC</t>
        </is>
      </c>
      <c r="D13" s="18" t="inlineStr">
        <is>
          <t>Fictional Property — Imaginary Brook Plaza</t>
        </is>
      </c>
      <c r="E13" s="18" t="inlineStr">
        <is>
          <t>Landscape design</t>
        </is>
      </c>
      <c r="F13" s="19" t="inlineStr">
        <is>
          <t>FIC-B</t>
        </is>
      </c>
      <c r="G13" s="19" t="inlineStr">
        <is>
          <t>Review</t>
        </is>
      </c>
      <c r="H13" s="36" t="n">
        <v>2200</v>
      </c>
      <c r="I13" s="38">
        <f>IF(OR($A13="",$F13=""),"",IFERROR(VLOOKUP($F13,Assumptions!$A$5:$C$104,3,FALSE),""))</f>
        <v/>
      </c>
      <c r="J13" s="33">
        <f>IF($A13="","",IF($O13="Voided",0,IF($G13="Taxable",$H13,IF($G13="Exempt",0,""))))</f>
        <v/>
      </c>
      <c r="K13" s="33">
        <f>IF($A13="","",IF($O13="Voided",0,IF($G13="Taxable",IF(OR($J13="",$I13=""),"",IFERROR($J13*$I13,"")),IF($G13="Exempt",0,""))))</f>
        <v/>
      </c>
      <c r="L13" s="36" t="n"/>
      <c r="M13" s="33">
        <f>IF($A13="","",IF($O13="Voided",0,IF($L13="","",IF($K13="","",IFERROR($L13-$K13,"")))))</f>
        <v/>
      </c>
      <c r="N13" s="35">
        <f>IF($A13="","",DATE(YEAR($A13),MONTH($A13),1))</f>
        <v/>
      </c>
      <c r="O13" s="19" t="inlineStr">
        <is>
          <t>Posted</t>
        </is>
      </c>
      <c r="P13" s="24">
        <f>IF($A13="","",IF($B13="","Enter invoice number",IF($O13="Voided","Voided—excluded",IF($O13="","Choose status",IF($G13="","Choose tax treatment",IF($H13="","Enter sale amount",IF($G13="Review","Review tax treatment",IF($F13="","Check jurisdiction",IF($I13="","Check jurisdiction rate",IF(AND($G13="Taxable",$L13=""),"Enter collected tax",IF(AND($G13="Exempt",$L13&lt;&gt;0,$L13&lt;&gt;""),"Check exempt tax",IF(AND($G13="Taxable",$M13&lt;&gt;"",ABS($M13)&gt;Assumptions!$I$5),"Check tax amount","OK"))))))))))))</f>
        <v/>
      </c>
    </row>
    <row r="14">
      <c r="A14" s="31" t="n">
        <v>46156</v>
      </c>
      <c r="B14" s="18" t="inlineStr">
        <is>
          <t>FX-26009</t>
        </is>
      </c>
      <c r="C14" s="18" t="inlineStr">
        <is>
          <t>Fictional Customer — Meadow Clock Co.</t>
        </is>
      </c>
      <c r="D14" s="18" t="inlineStr">
        <is>
          <t>Fictional Property — Sapphire Mulch Lane</t>
        </is>
      </c>
      <c r="E14" s="18" t="inlineStr">
        <is>
          <t>Lawn mowing</t>
        </is>
      </c>
      <c r="F14" s="19" t="inlineStr">
        <is>
          <t>FIC-B</t>
        </is>
      </c>
      <c r="G14" s="19" t="inlineStr">
        <is>
          <t>Taxable</t>
        </is>
      </c>
      <c r="H14" s="36" t="n">
        <v>525</v>
      </c>
      <c r="I14" s="37">
        <f>IF(OR($A14="",$F14=""),"",IFERROR(VLOOKUP($F14,Assumptions!$A$5:$C$104,3,FALSE),""))</f>
        <v/>
      </c>
      <c r="J14" s="32">
        <f>IF($A14="","",IF($O14="Voided",0,IF($G14="Taxable",$H14,IF($G14="Exempt",0,""))))</f>
        <v/>
      </c>
      <c r="K14" s="32">
        <f>IF($A14="","",IF($O14="Voided",0,IF($G14="Taxable",IF(OR($J14="",$I14=""),"",IFERROR($J14*$I14,"")),IF($G14="Exempt",0,""))))</f>
        <v/>
      </c>
      <c r="L14" s="36" t="n">
        <v>38.06</v>
      </c>
      <c r="M14" s="32">
        <f>IF($A14="","",IF($O14="Voided",0,IF($L14="","",IF($K14="","",IFERROR($L14-$K14,"")))))</f>
        <v/>
      </c>
      <c r="N14" s="34">
        <f>IF($A14="","",DATE(YEAR($A14),MONTH($A14),1))</f>
        <v/>
      </c>
      <c r="O14" s="19" t="inlineStr">
        <is>
          <t>Posted</t>
        </is>
      </c>
      <c r="P14" s="22">
        <f>IF($A14="","",IF($B14="","Enter invoice number",IF($O14="Voided","Voided—excluded",IF($O14="","Choose status",IF($G14="","Choose tax treatment",IF($H14="","Enter sale amount",IF($G14="Review","Review tax treatment",IF($F14="","Check jurisdiction",IF($I14="","Check jurisdiction rate",IF(AND($G14="Taxable",$L14=""),"Enter collected tax",IF(AND($G14="Exempt",$L14&lt;&gt;0,$L14&lt;&gt;""),"Check exempt tax",IF(AND($G14="Taxable",$M14&lt;&gt;"",ABS($M14)&gt;Assumptions!$I$5),"Check tax amount","OK"))))))))))))</f>
        <v/>
      </c>
    </row>
    <row r="15">
      <c r="A15" s="31" t="n">
        <v>46175</v>
      </c>
      <c r="B15" s="18" t="inlineStr">
        <is>
          <t>FX-26010</t>
        </is>
      </c>
      <c r="C15" s="18" t="inlineStr">
        <is>
          <t>Fictional Customer — Pebble Finch Group</t>
        </is>
      </c>
      <c r="D15" s="18" t="inlineStr">
        <is>
          <t>Fictional Property — Velvet Oak Grounds</t>
        </is>
      </c>
      <c r="E15" s="18" t="inlineStr">
        <is>
          <t>Tree care</t>
        </is>
      </c>
      <c r="F15" s="19" t="inlineStr">
        <is>
          <t>FIC-C</t>
        </is>
      </c>
      <c r="G15" s="19" t="inlineStr">
        <is>
          <t>Exempt</t>
        </is>
      </c>
      <c r="H15" s="36" t="n">
        <v>1450</v>
      </c>
      <c r="I15" s="38">
        <f>IF(OR($A15="",$F15=""),"",IFERROR(VLOOKUP($F15,Assumptions!$A$5:$C$104,3,FALSE),""))</f>
        <v/>
      </c>
      <c r="J15" s="33">
        <f>IF($A15="","",IF($O15="Voided",0,IF($G15="Taxable",$H15,IF($G15="Exempt",0,""))))</f>
        <v/>
      </c>
      <c r="K15" s="33">
        <f>IF($A15="","",IF($O15="Voided",0,IF($G15="Taxable",IF(OR($J15="",$I15=""),"",IFERROR($J15*$I15,"")),IF($G15="Exempt",0,""))))</f>
        <v/>
      </c>
      <c r="L15" s="36" t="n">
        <v>12</v>
      </c>
      <c r="M15" s="33">
        <f>IF($A15="","",IF($O15="Voided",0,IF($L15="","",IF($K15="","",IFERROR($L15-$K15,"")))))</f>
        <v/>
      </c>
      <c r="N15" s="35">
        <f>IF($A15="","",DATE(YEAR($A15),MONTH($A15),1))</f>
        <v/>
      </c>
      <c r="O15" s="19" t="inlineStr">
        <is>
          <t>Posted</t>
        </is>
      </c>
      <c r="P15" s="24">
        <f>IF($A15="","",IF($B15="","Enter invoice number",IF($O15="Voided","Voided—excluded",IF($O15="","Choose status",IF($G15="","Choose tax treatment",IF($H15="","Enter sale amount",IF($G15="Review","Review tax treatment",IF($F15="","Check jurisdiction",IF($I15="","Check jurisdiction rate",IF(AND($G15="Taxable",$L15=""),"Enter collected tax",IF(AND($G15="Exempt",$L15&lt;&gt;0,$L15&lt;&gt;""),"Check exempt tax",IF(AND($G15="Taxable",$M15&lt;&gt;"",ABS($M15)&gt;Assumptions!$I$5),"Check tax amount","OK"))))))))))))</f>
        <v/>
      </c>
    </row>
    <row r="16">
      <c r="A16" s="31" t="n">
        <v>46191</v>
      </c>
      <c r="B16" s="18" t="inlineStr">
        <is>
          <t>FX-26011</t>
        </is>
      </c>
      <c r="C16" s="18" t="inlineStr">
        <is>
          <t>Fictional Customer — Cedar Moon Studio</t>
        </is>
      </c>
      <c r="D16" s="18" t="inlineStr">
        <is>
          <t>Fictional Property — Puzzle Stone Garden</t>
        </is>
      </c>
      <c r="E16" s="18" t="inlineStr">
        <is>
          <t>Hardscape repair</t>
        </is>
      </c>
      <c r="F16" s="19" t="inlineStr">
        <is>
          <t>FIC-D</t>
        </is>
      </c>
      <c r="G16" s="19" t="inlineStr">
        <is>
          <t>Taxable</t>
        </is>
      </c>
      <c r="H16" s="36" t="n">
        <v>3000</v>
      </c>
      <c r="I16" s="37">
        <f>IF(OR($A16="",$F16=""),"",IFERROR(VLOOKUP($F16,Assumptions!$A$5:$C$104,3,FALSE),""))</f>
        <v/>
      </c>
      <c r="J16" s="32">
        <f>IF($A16="","",IF($O16="Voided",0,IF($G16="Taxable",$H16,IF($G16="Exempt",0,""))))</f>
        <v/>
      </c>
      <c r="K16" s="32">
        <f>IF($A16="","",IF($O16="Voided",0,IF($G16="Taxable",IF(OR($J16="",$I16=""),"",IFERROR($J16*$I16,"")),IF($G16="Exempt",0,""))))</f>
        <v/>
      </c>
      <c r="L16" s="36" t="n">
        <v>0</v>
      </c>
      <c r="M16" s="32">
        <f>IF($A16="","",IF($O16="Voided",0,IF($L16="","",IF($K16="","",IFERROR($L16-$K16,"")))))</f>
        <v/>
      </c>
      <c r="N16" s="34">
        <f>IF($A16="","",DATE(YEAR($A16),MONTH($A16),1))</f>
        <v/>
      </c>
      <c r="O16" s="19" t="inlineStr">
        <is>
          <t>Voided</t>
        </is>
      </c>
      <c r="P16" s="22">
        <f>IF($A16="","",IF($B16="","Enter invoice number",IF($O16="Voided","Voided—excluded",IF($O16="","Choose status",IF($G16="","Choose tax treatment",IF($H16="","Enter sale amount",IF($G16="Review","Review tax treatment",IF($F16="","Check jurisdiction",IF($I16="","Check jurisdiction rate",IF(AND($G16="Taxable",$L16=""),"Enter collected tax",IF(AND($G16="Exempt",$L16&lt;&gt;0,$L16&lt;&gt;""),"Check exempt tax",IF(AND($G16="Taxable",$M16&lt;&gt;"",ABS($M16)&gt;Assumptions!$I$5),"Check tax amount","OK"))))))))))))</f>
        <v/>
      </c>
    </row>
    <row r="17">
      <c r="A17" s="31" t="n">
        <v>46210</v>
      </c>
      <c r="B17" s="18" t="inlineStr">
        <is>
          <t>FX-26012</t>
        </is>
      </c>
      <c r="C17" s="18" t="inlineStr">
        <is>
          <t>Fictional Customer — Green Teacup Works</t>
        </is>
      </c>
      <c r="D17" s="18" t="inlineStr">
        <is>
          <t>Fictional Property — Make-Believe Elm Court</t>
        </is>
      </c>
      <c r="E17" s="18" t="inlineStr">
        <is>
          <t>Bed maintenance</t>
        </is>
      </c>
      <c r="F17" s="19" t="inlineStr">
        <is>
          <t>FIC-Z</t>
        </is>
      </c>
      <c r="G17" s="19" t="inlineStr">
        <is>
          <t>Taxable</t>
        </is>
      </c>
      <c r="H17" s="36" t="n">
        <v>350</v>
      </c>
      <c r="I17" s="38">
        <f>IF(OR($A17="",$F17=""),"",IFERROR(VLOOKUP($F17,Assumptions!$A$5:$C$104,3,FALSE),""))</f>
        <v/>
      </c>
      <c r="J17" s="33">
        <f>IF($A17="","",IF($O17="Voided",0,IF($G17="Taxable",$H17,IF($G17="Exempt",0,""))))</f>
        <v/>
      </c>
      <c r="K17" s="33">
        <f>IF($A17="","",IF($O17="Voided",0,IF($G17="Taxable",IF(OR($J17="",$I17=""),"",IFERROR($J17*$I17,"")),IF($G17="Exempt",0,""))))</f>
        <v/>
      </c>
      <c r="L17" s="36" t="n">
        <v>0</v>
      </c>
      <c r="M17" s="33">
        <f>IF($A17="","",IF($O17="Voided",0,IF($L17="","",IF($K17="","",IFERROR($L17-$K17,"")))))</f>
        <v/>
      </c>
      <c r="N17" s="35">
        <f>IF($A17="","",DATE(YEAR($A17),MONTH($A17),1))</f>
        <v/>
      </c>
      <c r="O17" s="19" t="inlineStr">
        <is>
          <t>Posted</t>
        </is>
      </c>
      <c r="P17" s="24">
        <f>IF($A17="","",IF($B17="","Enter invoice number",IF($O17="Voided","Voided—excluded",IF($O17="","Choose status",IF($G17="","Choose tax treatment",IF($H17="","Enter sale amount",IF($G17="Review","Review tax treatment",IF($F17="","Check jurisdiction",IF($I17="","Check jurisdiction rate",IF(AND($G17="Taxable",$L17=""),"Enter collected tax",IF(AND($G17="Exempt",$L17&lt;&gt;0,$L17&lt;&gt;""),"Check exempt tax",IF(AND($G17="Taxable",$M17&lt;&gt;"",ABS($M17)&gt;Assumptions!$I$5),"Check tax amount","OK"))))))))))))</f>
        <v/>
      </c>
    </row>
    <row r="18">
      <c r="A18" s="31" t="n"/>
      <c r="B18" s="18" t="n"/>
      <c r="C18" s="18" t="n"/>
      <c r="D18" s="18" t="n"/>
      <c r="E18" s="18" t="n"/>
      <c r="F18" s="19" t="n"/>
      <c r="G18" s="19" t="n"/>
      <c r="H18" s="36" t="n"/>
      <c r="I18" s="37">
        <f>IF(OR($A18="",$F18=""),"",IFERROR(VLOOKUP($F18,Assumptions!$A$5:$C$104,3,FALSE),""))</f>
        <v/>
      </c>
      <c r="J18" s="32">
        <f>IF($A18="","",IF($O18="Voided",0,IF($G18="Taxable",$H18,IF($G18="Exempt",0,""))))</f>
        <v/>
      </c>
      <c r="K18" s="32">
        <f>IF($A18="","",IF($O18="Voided",0,IF($G18="Taxable",IF(OR($J18="",$I18=""),"",IFERROR($J18*$I18,"")),IF($G18="Exempt",0,""))))</f>
        <v/>
      </c>
      <c r="L18" s="36" t="n"/>
      <c r="M18" s="32">
        <f>IF($A18="","",IF($O18="Voided",0,IF($L18="","",IF($K18="","",IFERROR($L18-$K18,"")))))</f>
        <v/>
      </c>
      <c r="N18" s="34">
        <f>IF($A18="","",DATE(YEAR($A18),MONTH($A18),1))</f>
        <v/>
      </c>
      <c r="O18" s="19" t="n"/>
      <c r="P18" s="22">
        <f>IF($A18="","",IF($B18="","Enter invoice number",IF($O18="Voided","Voided—excluded",IF($O18="","Choose status",IF($G18="","Choose tax treatment",IF($H18="","Enter sale amount",IF($G18="Review","Review tax treatment",IF($F18="","Check jurisdiction",IF($I18="","Check jurisdiction rate",IF(AND($G18="Taxable",$L18=""),"Enter collected tax",IF(AND($G18="Exempt",$L18&lt;&gt;0,$L18&lt;&gt;""),"Check exempt tax",IF(AND($G18="Taxable",$M18&lt;&gt;"",ABS($M18)&gt;Assumptions!$I$5),"Check tax amount","OK"))))))))))))</f>
        <v/>
      </c>
    </row>
    <row r="19">
      <c r="A19" s="31" t="n"/>
      <c r="B19" s="18" t="n"/>
      <c r="C19" s="18" t="n"/>
      <c r="D19" s="18" t="n"/>
      <c r="E19" s="18" t="n"/>
      <c r="F19" s="19" t="n"/>
      <c r="G19" s="19" t="n"/>
      <c r="H19" s="36" t="n"/>
      <c r="I19" s="38">
        <f>IF(OR($A19="",$F19=""),"",IFERROR(VLOOKUP($F19,Assumptions!$A$5:$C$104,3,FALSE),""))</f>
        <v/>
      </c>
      <c r="J19" s="33">
        <f>IF($A19="","",IF($O19="Voided",0,IF($G19="Taxable",$H19,IF($G19="Exempt",0,""))))</f>
        <v/>
      </c>
      <c r="K19" s="33">
        <f>IF($A19="","",IF($O19="Voided",0,IF($G19="Taxable",IF(OR($J19="",$I19=""),"",IFERROR($J19*$I19,"")),IF($G19="Exempt",0,""))))</f>
        <v/>
      </c>
      <c r="L19" s="36" t="n"/>
      <c r="M19" s="33">
        <f>IF($A19="","",IF($O19="Voided",0,IF($L19="","",IF($K19="","",IFERROR($L19-$K19,"")))))</f>
        <v/>
      </c>
      <c r="N19" s="35">
        <f>IF($A19="","",DATE(YEAR($A19),MONTH($A19),1))</f>
        <v/>
      </c>
      <c r="O19" s="19" t="n"/>
      <c r="P19" s="24">
        <f>IF($A19="","",IF($B19="","Enter invoice number",IF($O19="Voided","Voided—excluded",IF($O19="","Choose status",IF($G19="","Choose tax treatment",IF($H19="","Enter sale amount",IF($G19="Review","Review tax treatment",IF($F19="","Check jurisdiction",IF($I19="","Check jurisdiction rate",IF(AND($G19="Taxable",$L19=""),"Enter collected tax",IF(AND($G19="Exempt",$L19&lt;&gt;0,$L19&lt;&gt;""),"Check exempt tax",IF(AND($G19="Taxable",$M19&lt;&gt;"",ABS($M19)&gt;Assumptions!$I$5),"Check tax amount","OK"))))))))))))</f>
        <v/>
      </c>
    </row>
    <row r="20">
      <c r="A20" s="31" t="n"/>
      <c r="B20" s="18" t="n"/>
      <c r="C20" s="18" t="n"/>
      <c r="D20" s="18" t="n"/>
      <c r="E20" s="18" t="n"/>
      <c r="F20" s="19" t="n"/>
      <c r="G20" s="19" t="n"/>
      <c r="H20" s="36" t="n"/>
      <c r="I20" s="37">
        <f>IF(OR($A20="",$F20=""),"",IFERROR(VLOOKUP($F20,Assumptions!$A$5:$C$104,3,FALSE),""))</f>
        <v/>
      </c>
      <c r="J20" s="32">
        <f>IF($A20="","",IF($O20="Voided",0,IF($G20="Taxable",$H20,IF($G20="Exempt",0,""))))</f>
        <v/>
      </c>
      <c r="K20" s="32">
        <f>IF($A20="","",IF($O20="Voided",0,IF($G20="Taxable",IF(OR($J20="",$I20=""),"",IFERROR($J20*$I20,"")),IF($G20="Exempt",0,""))))</f>
        <v/>
      </c>
      <c r="L20" s="36" t="n"/>
      <c r="M20" s="32">
        <f>IF($A20="","",IF($O20="Voided",0,IF($L20="","",IF($K20="","",IFERROR($L20-$K20,"")))))</f>
        <v/>
      </c>
      <c r="N20" s="34">
        <f>IF($A20="","",DATE(YEAR($A20),MONTH($A20),1))</f>
        <v/>
      </c>
      <c r="O20" s="19" t="n"/>
      <c r="P20" s="22">
        <f>IF($A20="","",IF($B20="","Enter invoice number",IF($O20="Voided","Voided—excluded",IF($O20="","Choose status",IF($G20="","Choose tax treatment",IF($H20="","Enter sale amount",IF($G20="Review","Review tax treatment",IF($F20="","Check jurisdiction",IF($I20="","Check jurisdiction rate",IF(AND($G20="Taxable",$L20=""),"Enter collected tax",IF(AND($G20="Exempt",$L20&lt;&gt;0,$L20&lt;&gt;""),"Check exempt tax",IF(AND($G20="Taxable",$M20&lt;&gt;"",ABS($M20)&gt;Assumptions!$I$5),"Check tax amount","OK"))))))))))))</f>
        <v/>
      </c>
    </row>
    <row r="21">
      <c r="A21" s="31" t="n"/>
      <c r="B21" s="18" t="n"/>
      <c r="C21" s="18" t="n"/>
      <c r="D21" s="18" t="n"/>
      <c r="E21" s="18" t="n"/>
      <c r="F21" s="19" t="n"/>
      <c r="G21" s="19" t="n"/>
      <c r="H21" s="36" t="n"/>
      <c r="I21" s="38">
        <f>IF(OR($A21="",$F21=""),"",IFERROR(VLOOKUP($F21,Assumptions!$A$5:$C$104,3,FALSE),""))</f>
        <v/>
      </c>
      <c r="J21" s="33">
        <f>IF($A21="","",IF($O21="Voided",0,IF($G21="Taxable",$H21,IF($G21="Exempt",0,""))))</f>
        <v/>
      </c>
      <c r="K21" s="33">
        <f>IF($A21="","",IF($O21="Voided",0,IF($G21="Taxable",IF(OR($J21="",$I21=""),"",IFERROR($J21*$I21,"")),IF($G21="Exempt",0,""))))</f>
        <v/>
      </c>
      <c r="L21" s="36" t="n"/>
      <c r="M21" s="33">
        <f>IF($A21="","",IF($O21="Voided",0,IF($L21="","",IF($K21="","",IFERROR($L21-$K21,"")))))</f>
        <v/>
      </c>
      <c r="N21" s="35">
        <f>IF($A21="","",DATE(YEAR($A21),MONTH($A21),1))</f>
        <v/>
      </c>
      <c r="O21" s="19" t="n"/>
      <c r="P21" s="24">
        <f>IF($A21="","",IF($B21="","Enter invoice number",IF($O21="Voided","Voided—excluded",IF($O21="","Choose status",IF($G21="","Choose tax treatment",IF($H21="","Enter sale amount",IF($G21="Review","Review tax treatment",IF($F21="","Check jurisdiction",IF($I21="","Check jurisdiction rate",IF(AND($G21="Taxable",$L21=""),"Enter collected tax",IF(AND($G21="Exempt",$L21&lt;&gt;0,$L21&lt;&gt;""),"Check exempt tax",IF(AND($G21="Taxable",$M21&lt;&gt;"",ABS($M21)&gt;Assumptions!$I$5),"Check tax amount","OK"))))))))))))</f>
        <v/>
      </c>
    </row>
    <row r="22">
      <c r="A22" s="31" t="n"/>
      <c r="B22" s="18" t="n"/>
      <c r="C22" s="18" t="n"/>
      <c r="D22" s="18" t="n"/>
      <c r="E22" s="18" t="n"/>
      <c r="F22" s="19" t="n"/>
      <c r="G22" s="19" t="n"/>
      <c r="H22" s="36" t="n"/>
      <c r="I22" s="37">
        <f>IF(OR($A22="",$F22=""),"",IFERROR(VLOOKUP($F22,Assumptions!$A$5:$C$104,3,FALSE),""))</f>
        <v/>
      </c>
      <c r="J22" s="32">
        <f>IF($A22="","",IF($O22="Voided",0,IF($G22="Taxable",$H22,IF($G22="Exempt",0,""))))</f>
        <v/>
      </c>
      <c r="K22" s="32">
        <f>IF($A22="","",IF($O22="Voided",0,IF($G22="Taxable",IF(OR($J22="",$I22=""),"",IFERROR($J22*$I22,"")),IF($G22="Exempt",0,""))))</f>
        <v/>
      </c>
      <c r="L22" s="36" t="n"/>
      <c r="M22" s="32">
        <f>IF($A22="","",IF($O22="Voided",0,IF($L22="","",IF($K22="","",IFERROR($L22-$K22,"")))))</f>
        <v/>
      </c>
      <c r="N22" s="34">
        <f>IF($A22="","",DATE(YEAR($A22),MONTH($A22),1))</f>
        <v/>
      </c>
      <c r="O22" s="19" t="n"/>
      <c r="P22" s="22">
        <f>IF($A22="","",IF($B22="","Enter invoice number",IF($O22="Voided","Voided—excluded",IF($O22="","Choose status",IF($G22="","Choose tax treatment",IF($H22="","Enter sale amount",IF($G22="Review","Review tax treatment",IF($F22="","Check jurisdiction",IF($I22="","Check jurisdiction rate",IF(AND($G22="Taxable",$L22=""),"Enter collected tax",IF(AND($G22="Exempt",$L22&lt;&gt;0,$L22&lt;&gt;""),"Check exempt tax",IF(AND($G22="Taxable",$M22&lt;&gt;"",ABS($M22)&gt;Assumptions!$I$5),"Check tax amount","OK"))))))))))))</f>
        <v/>
      </c>
    </row>
    <row r="23">
      <c r="A23" s="31" t="n"/>
      <c r="B23" s="18" t="n"/>
      <c r="C23" s="18" t="n"/>
      <c r="D23" s="18" t="n"/>
      <c r="E23" s="18" t="n"/>
      <c r="F23" s="19" t="n"/>
      <c r="G23" s="19" t="n"/>
      <c r="H23" s="36" t="n"/>
      <c r="I23" s="38">
        <f>IF(OR($A23="",$F23=""),"",IFERROR(VLOOKUP($F23,Assumptions!$A$5:$C$104,3,FALSE),""))</f>
        <v/>
      </c>
      <c r="J23" s="33">
        <f>IF($A23="","",IF($O23="Voided",0,IF($G23="Taxable",$H23,IF($G23="Exempt",0,""))))</f>
        <v/>
      </c>
      <c r="K23" s="33">
        <f>IF($A23="","",IF($O23="Voided",0,IF($G23="Taxable",IF(OR($J23="",$I23=""),"",IFERROR($J23*$I23,"")),IF($G23="Exempt",0,""))))</f>
        <v/>
      </c>
      <c r="L23" s="36" t="n"/>
      <c r="M23" s="33">
        <f>IF($A23="","",IF($O23="Voided",0,IF($L23="","",IF($K23="","",IFERROR($L23-$K23,"")))))</f>
        <v/>
      </c>
      <c r="N23" s="35">
        <f>IF($A23="","",DATE(YEAR($A23),MONTH($A23),1))</f>
        <v/>
      </c>
      <c r="O23" s="19" t="n"/>
      <c r="P23" s="24">
        <f>IF($A23="","",IF($B23="","Enter invoice number",IF($O23="Voided","Voided—excluded",IF($O23="","Choose status",IF($G23="","Choose tax treatment",IF($H23="","Enter sale amount",IF($G23="Review","Review tax treatment",IF($F23="","Check jurisdiction",IF($I23="","Check jurisdiction rate",IF(AND($G23="Taxable",$L23=""),"Enter collected tax",IF(AND($G23="Exempt",$L23&lt;&gt;0,$L23&lt;&gt;""),"Check exempt tax",IF(AND($G23="Taxable",$M23&lt;&gt;"",ABS($M23)&gt;Assumptions!$I$5),"Check tax amount","OK"))))))))))))</f>
        <v/>
      </c>
    </row>
    <row r="24">
      <c r="A24" s="31" t="n"/>
      <c r="B24" s="18" t="n"/>
      <c r="C24" s="18" t="n"/>
      <c r="D24" s="18" t="n"/>
      <c r="E24" s="18" t="n"/>
      <c r="F24" s="19" t="n"/>
      <c r="G24" s="19" t="n"/>
      <c r="H24" s="36" t="n"/>
      <c r="I24" s="37">
        <f>IF(OR($A24="",$F24=""),"",IFERROR(VLOOKUP($F24,Assumptions!$A$5:$C$104,3,FALSE),""))</f>
        <v/>
      </c>
      <c r="J24" s="32">
        <f>IF($A24="","",IF($O24="Voided",0,IF($G24="Taxable",$H24,IF($G24="Exempt",0,""))))</f>
        <v/>
      </c>
      <c r="K24" s="32">
        <f>IF($A24="","",IF($O24="Voided",0,IF($G24="Taxable",IF(OR($J24="",$I24=""),"",IFERROR($J24*$I24,"")),IF($G24="Exempt",0,""))))</f>
        <v/>
      </c>
      <c r="L24" s="36" t="n"/>
      <c r="M24" s="32">
        <f>IF($A24="","",IF($O24="Voided",0,IF($L24="","",IF($K24="","",IFERROR($L24-$K24,"")))))</f>
        <v/>
      </c>
      <c r="N24" s="34">
        <f>IF($A24="","",DATE(YEAR($A24),MONTH($A24),1))</f>
        <v/>
      </c>
      <c r="O24" s="19" t="n"/>
      <c r="P24" s="22">
        <f>IF($A24="","",IF($B24="","Enter invoice number",IF($O24="Voided","Voided—excluded",IF($O24="","Choose status",IF($G24="","Choose tax treatment",IF($H24="","Enter sale amount",IF($G24="Review","Review tax treatment",IF($F24="","Check jurisdiction",IF($I24="","Check jurisdiction rate",IF(AND($G24="Taxable",$L24=""),"Enter collected tax",IF(AND($G24="Exempt",$L24&lt;&gt;0,$L24&lt;&gt;""),"Check exempt tax",IF(AND($G24="Taxable",$M24&lt;&gt;"",ABS($M24)&gt;Assumptions!$I$5),"Check tax amount","OK"))))))))))))</f>
        <v/>
      </c>
    </row>
    <row r="25">
      <c r="A25" s="31" t="n"/>
      <c r="B25" s="18" t="n"/>
      <c r="C25" s="18" t="n"/>
      <c r="D25" s="18" t="n"/>
      <c r="E25" s="18" t="n"/>
      <c r="F25" s="19" t="n"/>
      <c r="G25" s="19" t="n"/>
      <c r="H25" s="36" t="n"/>
      <c r="I25" s="38">
        <f>IF(OR($A25="",$F25=""),"",IFERROR(VLOOKUP($F25,Assumptions!$A$5:$C$104,3,FALSE),""))</f>
        <v/>
      </c>
      <c r="J25" s="33">
        <f>IF($A25="","",IF($O25="Voided",0,IF($G25="Taxable",$H25,IF($G25="Exempt",0,""))))</f>
        <v/>
      </c>
      <c r="K25" s="33">
        <f>IF($A25="","",IF($O25="Voided",0,IF($G25="Taxable",IF(OR($J25="",$I25=""),"",IFERROR($J25*$I25,"")),IF($G25="Exempt",0,""))))</f>
        <v/>
      </c>
      <c r="L25" s="36" t="n"/>
      <c r="M25" s="33">
        <f>IF($A25="","",IF($O25="Voided",0,IF($L25="","",IF($K25="","",IFERROR($L25-$K25,"")))))</f>
        <v/>
      </c>
      <c r="N25" s="35">
        <f>IF($A25="","",DATE(YEAR($A25),MONTH($A25),1))</f>
        <v/>
      </c>
      <c r="O25" s="19" t="n"/>
      <c r="P25" s="24">
        <f>IF($A25="","",IF($B25="","Enter invoice number",IF($O25="Voided","Voided—excluded",IF($O25="","Choose status",IF($G25="","Choose tax treatment",IF($H25="","Enter sale amount",IF($G25="Review","Review tax treatment",IF($F25="","Check jurisdiction",IF($I25="","Check jurisdiction rate",IF(AND($G25="Taxable",$L25=""),"Enter collected tax",IF(AND($G25="Exempt",$L25&lt;&gt;0,$L25&lt;&gt;""),"Check exempt tax",IF(AND($G25="Taxable",$M25&lt;&gt;"",ABS($M25)&gt;Assumptions!$I$5),"Check tax amount","OK"))))))))))))</f>
        <v/>
      </c>
    </row>
    <row r="26">
      <c r="A26" s="31" t="n"/>
      <c r="B26" s="18" t="n"/>
      <c r="C26" s="18" t="n"/>
      <c r="D26" s="18" t="n"/>
      <c r="E26" s="18" t="n"/>
      <c r="F26" s="19" t="n"/>
      <c r="G26" s="19" t="n"/>
      <c r="H26" s="36" t="n"/>
      <c r="I26" s="37">
        <f>IF(OR($A26="",$F26=""),"",IFERROR(VLOOKUP($F26,Assumptions!$A$5:$C$104,3,FALSE),""))</f>
        <v/>
      </c>
      <c r="J26" s="32">
        <f>IF($A26="","",IF($O26="Voided",0,IF($G26="Taxable",$H26,IF($G26="Exempt",0,""))))</f>
        <v/>
      </c>
      <c r="K26" s="32">
        <f>IF($A26="","",IF($O26="Voided",0,IF($G26="Taxable",IF(OR($J26="",$I26=""),"",IFERROR($J26*$I26,"")),IF($G26="Exempt",0,""))))</f>
        <v/>
      </c>
      <c r="L26" s="36" t="n"/>
      <c r="M26" s="32">
        <f>IF($A26="","",IF($O26="Voided",0,IF($L26="","",IF($K26="","",IFERROR($L26-$K26,"")))))</f>
        <v/>
      </c>
      <c r="N26" s="34">
        <f>IF($A26="","",DATE(YEAR($A26),MONTH($A26),1))</f>
        <v/>
      </c>
      <c r="O26" s="19" t="n"/>
      <c r="P26" s="22">
        <f>IF($A26="","",IF($B26="","Enter invoice number",IF($O26="Voided","Voided—excluded",IF($O26="","Choose status",IF($G26="","Choose tax treatment",IF($H26="","Enter sale amount",IF($G26="Review","Review tax treatment",IF($F26="","Check jurisdiction",IF($I26="","Check jurisdiction rate",IF(AND($G26="Taxable",$L26=""),"Enter collected tax",IF(AND($G26="Exempt",$L26&lt;&gt;0,$L26&lt;&gt;""),"Check exempt tax",IF(AND($G26="Taxable",$M26&lt;&gt;"",ABS($M26)&gt;Assumptions!$I$5),"Check tax amount","OK"))))))))))))</f>
        <v/>
      </c>
    </row>
    <row r="27">
      <c r="A27" s="31" t="n"/>
      <c r="B27" s="18" t="n"/>
      <c r="C27" s="18" t="n"/>
      <c r="D27" s="18" t="n"/>
      <c r="E27" s="18" t="n"/>
      <c r="F27" s="19" t="n"/>
      <c r="G27" s="19" t="n"/>
      <c r="H27" s="36" t="n"/>
      <c r="I27" s="38">
        <f>IF(OR($A27="",$F27=""),"",IFERROR(VLOOKUP($F27,Assumptions!$A$5:$C$104,3,FALSE),""))</f>
        <v/>
      </c>
      <c r="J27" s="33">
        <f>IF($A27="","",IF($O27="Voided",0,IF($G27="Taxable",$H27,IF($G27="Exempt",0,""))))</f>
        <v/>
      </c>
      <c r="K27" s="33">
        <f>IF($A27="","",IF($O27="Voided",0,IF($G27="Taxable",IF(OR($J27="",$I27=""),"",IFERROR($J27*$I27,"")),IF($G27="Exempt",0,""))))</f>
        <v/>
      </c>
      <c r="L27" s="36" t="n"/>
      <c r="M27" s="33">
        <f>IF($A27="","",IF($O27="Voided",0,IF($L27="","",IF($K27="","",IFERROR($L27-$K27,"")))))</f>
        <v/>
      </c>
      <c r="N27" s="35">
        <f>IF($A27="","",DATE(YEAR($A27),MONTH($A27),1))</f>
        <v/>
      </c>
      <c r="O27" s="19" t="n"/>
      <c r="P27" s="24">
        <f>IF($A27="","",IF($B27="","Enter invoice number",IF($O27="Voided","Voided—excluded",IF($O27="","Choose status",IF($G27="","Choose tax treatment",IF($H27="","Enter sale amount",IF($G27="Review","Review tax treatment",IF($F27="","Check jurisdiction",IF($I27="","Check jurisdiction rate",IF(AND($G27="Taxable",$L27=""),"Enter collected tax",IF(AND($G27="Exempt",$L27&lt;&gt;0,$L27&lt;&gt;""),"Check exempt tax",IF(AND($G27="Taxable",$M27&lt;&gt;"",ABS($M27)&gt;Assumptions!$I$5),"Check tax amount","OK"))))))))))))</f>
        <v/>
      </c>
    </row>
    <row r="28">
      <c r="A28" s="31" t="n"/>
      <c r="B28" s="18" t="n"/>
      <c r="C28" s="18" t="n"/>
      <c r="D28" s="18" t="n"/>
      <c r="E28" s="18" t="n"/>
      <c r="F28" s="19" t="n"/>
      <c r="G28" s="19" t="n"/>
      <c r="H28" s="36" t="n"/>
      <c r="I28" s="37">
        <f>IF(OR($A28="",$F28=""),"",IFERROR(VLOOKUP($F28,Assumptions!$A$5:$C$104,3,FALSE),""))</f>
        <v/>
      </c>
      <c r="J28" s="32">
        <f>IF($A28="","",IF($O28="Voided",0,IF($G28="Taxable",$H28,IF($G28="Exempt",0,""))))</f>
        <v/>
      </c>
      <c r="K28" s="32">
        <f>IF($A28="","",IF($O28="Voided",0,IF($G28="Taxable",IF(OR($J28="",$I28=""),"",IFERROR($J28*$I28,"")),IF($G28="Exempt",0,""))))</f>
        <v/>
      </c>
      <c r="L28" s="36" t="n"/>
      <c r="M28" s="32">
        <f>IF($A28="","",IF($O28="Voided",0,IF($L28="","",IF($K28="","",IFERROR($L28-$K28,"")))))</f>
        <v/>
      </c>
      <c r="N28" s="34">
        <f>IF($A28="","",DATE(YEAR($A28),MONTH($A28),1))</f>
        <v/>
      </c>
      <c r="O28" s="19" t="n"/>
      <c r="P28" s="22">
        <f>IF($A28="","",IF($B28="","Enter invoice number",IF($O28="Voided","Voided—excluded",IF($O28="","Choose status",IF($G28="","Choose tax treatment",IF($H28="","Enter sale amount",IF($G28="Review","Review tax treatment",IF($F28="","Check jurisdiction",IF($I28="","Check jurisdiction rate",IF(AND($G28="Taxable",$L28=""),"Enter collected tax",IF(AND($G28="Exempt",$L28&lt;&gt;0,$L28&lt;&gt;""),"Check exempt tax",IF(AND($G28="Taxable",$M28&lt;&gt;"",ABS($M28)&gt;Assumptions!$I$5),"Check tax amount","OK"))))))))))))</f>
        <v/>
      </c>
    </row>
    <row r="29">
      <c r="A29" s="31" t="n"/>
      <c r="B29" s="18" t="n"/>
      <c r="C29" s="18" t="n"/>
      <c r="D29" s="18" t="n"/>
      <c r="E29" s="18" t="n"/>
      <c r="F29" s="19" t="n"/>
      <c r="G29" s="19" t="n"/>
      <c r="H29" s="36" t="n"/>
      <c r="I29" s="38">
        <f>IF(OR($A29="",$F29=""),"",IFERROR(VLOOKUP($F29,Assumptions!$A$5:$C$104,3,FALSE),""))</f>
        <v/>
      </c>
      <c r="J29" s="33">
        <f>IF($A29="","",IF($O29="Voided",0,IF($G29="Taxable",$H29,IF($G29="Exempt",0,""))))</f>
        <v/>
      </c>
      <c r="K29" s="33">
        <f>IF($A29="","",IF($O29="Voided",0,IF($G29="Taxable",IF(OR($J29="",$I29=""),"",IFERROR($J29*$I29,"")),IF($G29="Exempt",0,""))))</f>
        <v/>
      </c>
      <c r="L29" s="36" t="n"/>
      <c r="M29" s="33">
        <f>IF($A29="","",IF($O29="Voided",0,IF($L29="","",IF($K29="","",IFERROR($L29-$K29,"")))))</f>
        <v/>
      </c>
      <c r="N29" s="35">
        <f>IF($A29="","",DATE(YEAR($A29),MONTH($A29),1))</f>
        <v/>
      </c>
      <c r="O29" s="19" t="n"/>
      <c r="P29" s="24">
        <f>IF($A29="","",IF($B29="","Enter invoice number",IF($O29="Voided","Voided—excluded",IF($O29="","Choose status",IF($G29="","Choose tax treatment",IF($H29="","Enter sale amount",IF($G29="Review","Review tax treatment",IF($F29="","Check jurisdiction",IF($I29="","Check jurisdiction rate",IF(AND($G29="Taxable",$L29=""),"Enter collected tax",IF(AND($G29="Exempt",$L29&lt;&gt;0,$L29&lt;&gt;""),"Check exempt tax",IF(AND($G29="Taxable",$M29&lt;&gt;"",ABS($M29)&gt;Assumptions!$I$5),"Check tax amount","OK"))))))))))))</f>
        <v/>
      </c>
    </row>
    <row r="30">
      <c r="A30" s="31" t="n"/>
      <c r="B30" s="18" t="n"/>
      <c r="C30" s="18" t="n"/>
      <c r="D30" s="18" t="n"/>
      <c r="E30" s="18" t="n"/>
      <c r="F30" s="19" t="n"/>
      <c r="G30" s="19" t="n"/>
      <c r="H30" s="36" t="n"/>
      <c r="I30" s="37">
        <f>IF(OR($A30="",$F30=""),"",IFERROR(VLOOKUP($F30,Assumptions!$A$5:$C$104,3,FALSE),""))</f>
        <v/>
      </c>
      <c r="J30" s="32">
        <f>IF($A30="","",IF($O30="Voided",0,IF($G30="Taxable",$H30,IF($G30="Exempt",0,""))))</f>
        <v/>
      </c>
      <c r="K30" s="32">
        <f>IF($A30="","",IF($O30="Voided",0,IF($G30="Taxable",IF(OR($J30="",$I30=""),"",IFERROR($J30*$I30,"")),IF($G30="Exempt",0,""))))</f>
        <v/>
      </c>
      <c r="L30" s="36" t="n"/>
      <c r="M30" s="32">
        <f>IF($A30="","",IF($O30="Voided",0,IF($L30="","",IF($K30="","",IFERROR($L30-$K30,"")))))</f>
        <v/>
      </c>
      <c r="N30" s="34">
        <f>IF($A30="","",DATE(YEAR($A30),MONTH($A30),1))</f>
        <v/>
      </c>
      <c r="O30" s="19" t="n"/>
      <c r="P30" s="22">
        <f>IF($A30="","",IF($B30="","Enter invoice number",IF($O30="Voided","Voided—excluded",IF($O30="","Choose status",IF($G30="","Choose tax treatment",IF($H30="","Enter sale amount",IF($G30="Review","Review tax treatment",IF($F30="","Check jurisdiction",IF($I30="","Check jurisdiction rate",IF(AND($G30="Taxable",$L30=""),"Enter collected tax",IF(AND($G30="Exempt",$L30&lt;&gt;0,$L30&lt;&gt;""),"Check exempt tax",IF(AND($G30="Taxable",$M30&lt;&gt;"",ABS($M30)&gt;Assumptions!$I$5),"Check tax amount","OK"))))))))))))</f>
        <v/>
      </c>
    </row>
    <row r="31">
      <c r="A31" s="31" t="n"/>
      <c r="B31" s="18" t="n"/>
      <c r="C31" s="18" t="n"/>
      <c r="D31" s="18" t="n"/>
      <c r="E31" s="18" t="n"/>
      <c r="F31" s="19" t="n"/>
      <c r="G31" s="19" t="n"/>
      <c r="H31" s="36" t="n"/>
      <c r="I31" s="38">
        <f>IF(OR($A31="",$F31=""),"",IFERROR(VLOOKUP($F31,Assumptions!$A$5:$C$104,3,FALSE),""))</f>
        <v/>
      </c>
      <c r="J31" s="33">
        <f>IF($A31="","",IF($O31="Voided",0,IF($G31="Taxable",$H31,IF($G31="Exempt",0,""))))</f>
        <v/>
      </c>
      <c r="K31" s="33">
        <f>IF($A31="","",IF($O31="Voided",0,IF($G31="Taxable",IF(OR($J31="",$I31=""),"",IFERROR($J31*$I31,"")),IF($G31="Exempt",0,""))))</f>
        <v/>
      </c>
      <c r="L31" s="36" t="n"/>
      <c r="M31" s="33">
        <f>IF($A31="","",IF($O31="Voided",0,IF($L31="","",IF($K31="","",IFERROR($L31-$K31,"")))))</f>
        <v/>
      </c>
      <c r="N31" s="35">
        <f>IF($A31="","",DATE(YEAR($A31),MONTH($A31),1))</f>
        <v/>
      </c>
      <c r="O31" s="19" t="n"/>
      <c r="P31" s="24">
        <f>IF($A31="","",IF($B31="","Enter invoice number",IF($O31="Voided","Voided—excluded",IF($O31="","Choose status",IF($G31="","Choose tax treatment",IF($H31="","Enter sale amount",IF($G31="Review","Review tax treatment",IF($F31="","Check jurisdiction",IF($I31="","Check jurisdiction rate",IF(AND($G31="Taxable",$L31=""),"Enter collected tax",IF(AND($G31="Exempt",$L31&lt;&gt;0,$L31&lt;&gt;""),"Check exempt tax",IF(AND($G31="Taxable",$M31&lt;&gt;"",ABS($M31)&gt;Assumptions!$I$5),"Check tax amount","OK"))))))))))))</f>
        <v/>
      </c>
    </row>
    <row r="32">
      <c r="A32" s="31" t="n"/>
      <c r="B32" s="18" t="n"/>
      <c r="C32" s="18" t="n"/>
      <c r="D32" s="18" t="n"/>
      <c r="E32" s="18" t="n"/>
      <c r="F32" s="19" t="n"/>
      <c r="G32" s="19" t="n"/>
      <c r="H32" s="36" t="n"/>
      <c r="I32" s="37">
        <f>IF(OR($A32="",$F32=""),"",IFERROR(VLOOKUP($F32,Assumptions!$A$5:$C$104,3,FALSE),""))</f>
        <v/>
      </c>
      <c r="J32" s="32">
        <f>IF($A32="","",IF($O32="Voided",0,IF($G32="Taxable",$H32,IF($G32="Exempt",0,""))))</f>
        <v/>
      </c>
      <c r="K32" s="32">
        <f>IF($A32="","",IF($O32="Voided",0,IF($G32="Taxable",IF(OR($J32="",$I32=""),"",IFERROR($J32*$I32,"")),IF($G32="Exempt",0,""))))</f>
        <v/>
      </c>
      <c r="L32" s="36" t="n"/>
      <c r="M32" s="32">
        <f>IF($A32="","",IF($O32="Voided",0,IF($L32="","",IF($K32="","",IFERROR($L32-$K32,"")))))</f>
        <v/>
      </c>
      <c r="N32" s="34">
        <f>IF($A32="","",DATE(YEAR($A32),MONTH($A32),1))</f>
        <v/>
      </c>
      <c r="O32" s="19" t="n"/>
      <c r="P32" s="22">
        <f>IF($A32="","",IF($B32="","Enter invoice number",IF($O32="Voided","Voided—excluded",IF($O32="","Choose status",IF($G32="","Choose tax treatment",IF($H32="","Enter sale amount",IF($G32="Review","Review tax treatment",IF($F32="","Check jurisdiction",IF($I32="","Check jurisdiction rate",IF(AND($G32="Taxable",$L32=""),"Enter collected tax",IF(AND($G32="Exempt",$L32&lt;&gt;0,$L32&lt;&gt;""),"Check exempt tax",IF(AND($G32="Taxable",$M32&lt;&gt;"",ABS($M32)&gt;Assumptions!$I$5),"Check tax amount","OK"))))))))))))</f>
        <v/>
      </c>
    </row>
    <row r="33">
      <c r="A33" s="31" t="n"/>
      <c r="B33" s="18" t="n"/>
      <c r="C33" s="18" t="n"/>
      <c r="D33" s="18" t="n"/>
      <c r="E33" s="18" t="n"/>
      <c r="F33" s="19" t="n"/>
      <c r="G33" s="19" t="n"/>
      <c r="H33" s="36" t="n"/>
      <c r="I33" s="38">
        <f>IF(OR($A33="",$F33=""),"",IFERROR(VLOOKUP($F33,Assumptions!$A$5:$C$104,3,FALSE),""))</f>
        <v/>
      </c>
      <c r="J33" s="33">
        <f>IF($A33="","",IF($O33="Voided",0,IF($G33="Taxable",$H33,IF($G33="Exempt",0,""))))</f>
        <v/>
      </c>
      <c r="K33" s="33">
        <f>IF($A33="","",IF($O33="Voided",0,IF($G33="Taxable",IF(OR($J33="",$I33=""),"",IFERROR($J33*$I33,"")),IF($G33="Exempt",0,""))))</f>
        <v/>
      </c>
      <c r="L33" s="36" t="n"/>
      <c r="M33" s="33">
        <f>IF($A33="","",IF($O33="Voided",0,IF($L33="","",IF($K33="","",IFERROR($L33-$K33,"")))))</f>
        <v/>
      </c>
      <c r="N33" s="35">
        <f>IF($A33="","",DATE(YEAR($A33),MONTH($A33),1))</f>
        <v/>
      </c>
      <c r="O33" s="19" t="n"/>
      <c r="P33" s="24">
        <f>IF($A33="","",IF($B33="","Enter invoice number",IF($O33="Voided","Voided—excluded",IF($O33="","Choose status",IF($G33="","Choose tax treatment",IF($H33="","Enter sale amount",IF($G33="Review","Review tax treatment",IF($F33="","Check jurisdiction",IF($I33="","Check jurisdiction rate",IF(AND($G33="Taxable",$L33=""),"Enter collected tax",IF(AND($G33="Exempt",$L33&lt;&gt;0,$L33&lt;&gt;""),"Check exempt tax",IF(AND($G33="Taxable",$M33&lt;&gt;"",ABS($M33)&gt;Assumptions!$I$5),"Check tax amount","OK"))))))))))))</f>
        <v/>
      </c>
    </row>
    <row r="34">
      <c r="A34" s="31" t="n"/>
      <c r="B34" s="18" t="n"/>
      <c r="C34" s="18" t="n"/>
      <c r="D34" s="18" t="n"/>
      <c r="E34" s="18" t="n"/>
      <c r="F34" s="19" t="n"/>
      <c r="G34" s="19" t="n"/>
      <c r="H34" s="36" t="n"/>
      <c r="I34" s="37">
        <f>IF(OR($A34="",$F34=""),"",IFERROR(VLOOKUP($F34,Assumptions!$A$5:$C$104,3,FALSE),""))</f>
        <v/>
      </c>
      <c r="J34" s="32">
        <f>IF($A34="","",IF($O34="Voided",0,IF($G34="Taxable",$H34,IF($G34="Exempt",0,""))))</f>
        <v/>
      </c>
      <c r="K34" s="32">
        <f>IF($A34="","",IF($O34="Voided",0,IF($G34="Taxable",IF(OR($J34="",$I34=""),"",IFERROR($J34*$I34,"")),IF($G34="Exempt",0,""))))</f>
        <v/>
      </c>
      <c r="L34" s="36" t="n"/>
      <c r="M34" s="32">
        <f>IF($A34="","",IF($O34="Voided",0,IF($L34="","",IF($K34="","",IFERROR($L34-$K34,"")))))</f>
        <v/>
      </c>
      <c r="N34" s="34">
        <f>IF($A34="","",DATE(YEAR($A34),MONTH($A34),1))</f>
        <v/>
      </c>
      <c r="O34" s="19" t="n"/>
      <c r="P34" s="22">
        <f>IF($A34="","",IF($B34="","Enter invoice number",IF($O34="Voided","Voided—excluded",IF($O34="","Choose status",IF($G34="","Choose tax treatment",IF($H34="","Enter sale amount",IF($G34="Review","Review tax treatment",IF($F34="","Check jurisdiction",IF($I34="","Check jurisdiction rate",IF(AND($G34="Taxable",$L34=""),"Enter collected tax",IF(AND($G34="Exempt",$L34&lt;&gt;0,$L34&lt;&gt;""),"Check exempt tax",IF(AND($G34="Taxable",$M34&lt;&gt;"",ABS($M34)&gt;Assumptions!$I$5),"Check tax amount","OK"))))))))))))</f>
        <v/>
      </c>
    </row>
    <row r="35">
      <c r="A35" s="31" t="n"/>
      <c r="B35" s="18" t="n"/>
      <c r="C35" s="18" t="n"/>
      <c r="D35" s="18" t="n"/>
      <c r="E35" s="18" t="n"/>
      <c r="F35" s="19" t="n"/>
      <c r="G35" s="19" t="n"/>
      <c r="H35" s="36" t="n"/>
      <c r="I35" s="38">
        <f>IF(OR($A35="",$F35=""),"",IFERROR(VLOOKUP($F35,Assumptions!$A$5:$C$104,3,FALSE),""))</f>
        <v/>
      </c>
      <c r="J35" s="33">
        <f>IF($A35="","",IF($O35="Voided",0,IF($G35="Taxable",$H35,IF($G35="Exempt",0,""))))</f>
        <v/>
      </c>
      <c r="K35" s="33">
        <f>IF($A35="","",IF($O35="Voided",0,IF($G35="Taxable",IF(OR($J35="",$I35=""),"",IFERROR($J35*$I35,"")),IF($G35="Exempt",0,""))))</f>
        <v/>
      </c>
      <c r="L35" s="36" t="n"/>
      <c r="M35" s="33">
        <f>IF($A35="","",IF($O35="Voided",0,IF($L35="","",IF($K35="","",IFERROR($L35-$K35,"")))))</f>
        <v/>
      </c>
      <c r="N35" s="35">
        <f>IF($A35="","",DATE(YEAR($A35),MONTH($A35),1))</f>
        <v/>
      </c>
      <c r="O35" s="19" t="n"/>
      <c r="P35" s="24">
        <f>IF($A35="","",IF($B35="","Enter invoice number",IF($O35="Voided","Voided—excluded",IF($O35="","Choose status",IF($G35="","Choose tax treatment",IF($H35="","Enter sale amount",IF($G35="Review","Review tax treatment",IF($F35="","Check jurisdiction",IF($I35="","Check jurisdiction rate",IF(AND($G35="Taxable",$L35=""),"Enter collected tax",IF(AND($G35="Exempt",$L35&lt;&gt;0,$L35&lt;&gt;""),"Check exempt tax",IF(AND($G35="Taxable",$M35&lt;&gt;"",ABS($M35)&gt;Assumptions!$I$5),"Check tax amount","OK"))))))))))))</f>
        <v/>
      </c>
    </row>
    <row r="36">
      <c r="A36" s="31" t="n"/>
      <c r="B36" s="18" t="n"/>
      <c r="C36" s="18" t="n"/>
      <c r="D36" s="18" t="n"/>
      <c r="E36" s="18" t="n"/>
      <c r="F36" s="19" t="n"/>
      <c r="G36" s="19" t="n"/>
      <c r="H36" s="36" t="n"/>
      <c r="I36" s="37">
        <f>IF(OR($A36="",$F36=""),"",IFERROR(VLOOKUP($F36,Assumptions!$A$5:$C$104,3,FALSE),""))</f>
        <v/>
      </c>
      <c r="J36" s="32">
        <f>IF($A36="","",IF($O36="Voided",0,IF($G36="Taxable",$H36,IF($G36="Exempt",0,""))))</f>
        <v/>
      </c>
      <c r="K36" s="32">
        <f>IF($A36="","",IF($O36="Voided",0,IF($G36="Taxable",IF(OR($J36="",$I36=""),"",IFERROR($J36*$I36,"")),IF($G36="Exempt",0,""))))</f>
        <v/>
      </c>
      <c r="L36" s="36" t="n"/>
      <c r="M36" s="32">
        <f>IF($A36="","",IF($O36="Voided",0,IF($L36="","",IF($K36="","",IFERROR($L36-$K36,"")))))</f>
        <v/>
      </c>
      <c r="N36" s="34">
        <f>IF($A36="","",DATE(YEAR($A36),MONTH($A36),1))</f>
        <v/>
      </c>
      <c r="O36" s="19" t="n"/>
      <c r="P36" s="22">
        <f>IF($A36="","",IF($B36="","Enter invoice number",IF($O36="Voided","Voided—excluded",IF($O36="","Choose status",IF($G36="","Choose tax treatment",IF($H36="","Enter sale amount",IF($G36="Review","Review tax treatment",IF($F36="","Check jurisdiction",IF($I36="","Check jurisdiction rate",IF(AND($G36="Taxable",$L36=""),"Enter collected tax",IF(AND($G36="Exempt",$L36&lt;&gt;0,$L36&lt;&gt;""),"Check exempt tax",IF(AND($G36="Taxable",$M36&lt;&gt;"",ABS($M36)&gt;Assumptions!$I$5),"Check tax amount","OK"))))))))))))</f>
        <v/>
      </c>
    </row>
    <row r="37">
      <c r="A37" s="31" t="n"/>
      <c r="B37" s="18" t="n"/>
      <c r="C37" s="18" t="n"/>
      <c r="D37" s="18" t="n"/>
      <c r="E37" s="18" t="n"/>
      <c r="F37" s="19" t="n"/>
      <c r="G37" s="19" t="n"/>
      <c r="H37" s="36" t="n"/>
      <c r="I37" s="38">
        <f>IF(OR($A37="",$F37=""),"",IFERROR(VLOOKUP($F37,Assumptions!$A$5:$C$104,3,FALSE),""))</f>
        <v/>
      </c>
      <c r="J37" s="33">
        <f>IF($A37="","",IF($O37="Voided",0,IF($G37="Taxable",$H37,IF($G37="Exempt",0,""))))</f>
        <v/>
      </c>
      <c r="K37" s="33">
        <f>IF($A37="","",IF($O37="Voided",0,IF($G37="Taxable",IF(OR($J37="",$I37=""),"",IFERROR($J37*$I37,"")),IF($G37="Exempt",0,""))))</f>
        <v/>
      </c>
      <c r="L37" s="36" t="n"/>
      <c r="M37" s="33">
        <f>IF($A37="","",IF($O37="Voided",0,IF($L37="","",IF($K37="","",IFERROR($L37-$K37,"")))))</f>
        <v/>
      </c>
      <c r="N37" s="35">
        <f>IF($A37="","",DATE(YEAR($A37),MONTH($A37),1))</f>
        <v/>
      </c>
      <c r="O37" s="19" t="n"/>
      <c r="P37" s="24">
        <f>IF($A37="","",IF($B37="","Enter invoice number",IF($O37="Voided","Voided—excluded",IF($O37="","Choose status",IF($G37="","Choose tax treatment",IF($H37="","Enter sale amount",IF($G37="Review","Review tax treatment",IF($F37="","Check jurisdiction",IF($I37="","Check jurisdiction rate",IF(AND($G37="Taxable",$L37=""),"Enter collected tax",IF(AND($G37="Exempt",$L37&lt;&gt;0,$L37&lt;&gt;""),"Check exempt tax",IF(AND($G37="Taxable",$M37&lt;&gt;"",ABS($M37)&gt;Assumptions!$I$5),"Check tax amount","OK"))))))))))))</f>
        <v/>
      </c>
    </row>
    <row r="38">
      <c r="A38" s="31" t="n"/>
      <c r="B38" s="18" t="n"/>
      <c r="C38" s="18" t="n"/>
      <c r="D38" s="18" t="n"/>
      <c r="E38" s="18" t="n"/>
      <c r="F38" s="19" t="n"/>
      <c r="G38" s="19" t="n"/>
      <c r="H38" s="36" t="n"/>
      <c r="I38" s="37">
        <f>IF(OR($A38="",$F38=""),"",IFERROR(VLOOKUP($F38,Assumptions!$A$5:$C$104,3,FALSE),""))</f>
        <v/>
      </c>
      <c r="J38" s="32">
        <f>IF($A38="","",IF($O38="Voided",0,IF($G38="Taxable",$H38,IF($G38="Exempt",0,""))))</f>
        <v/>
      </c>
      <c r="K38" s="32">
        <f>IF($A38="","",IF($O38="Voided",0,IF($G38="Taxable",IF(OR($J38="",$I38=""),"",IFERROR($J38*$I38,"")),IF($G38="Exempt",0,""))))</f>
        <v/>
      </c>
      <c r="L38" s="36" t="n"/>
      <c r="M38" s="32">
        <f>IF($A38="","",IF($O38="Voided",0,IF($L38="","",IF($K38="","",IFERROR($L38-$K38,"")))))</f>
        <v/>
      </c>
      <c r="N38" s="34">
        <f>IF($A38="","",DATE(YEAR($A38),MONTH($A38),1))</f>
        <v/>
      </c>
      <c r="O38" s="19" t="n"/>
      <c r="P38" s="22">
        <f>IF($A38="","",IF($B38="","Enter invoice number",IF($O38="Voided","Voided—excluded",IF($O38="","Choose status",IF($G38="","Choose tax treatment",IF($H38="","Enter sale amount",IF($G38="Review","Review tax treatment",IF($F38="","Check jurisdiction",IF($I38="","Check jurisdiction rate",IF(AND($G38="Taxable",$L38=""),"Enter collected tax",IF(AND($G38="Exempt",$L38&lt;&gt;0,$L38&lt;&gt;""),"Check exempt tax",IF(AND($G38="Taxable",$M38&lt;&gt;"",ABS($M38)&gt;Assumptions!$I$5),"Check tax amount","OK"))))))))))))</f>
        <v/>
      </c>
    </row>
    <row r="39">
      <c r="A39" s="31" t="n"/>
      <c r="B39" s="18" t="n"/>
      <c r="C39" s="18" t="n"/>
      <c r="D39" s="18" t="n"/>
      <c r="E39" s="18" t="n"/>
      <c r="F39" s="19" t="n"/>
      <c r="G39" s="19" t="n"/>
      <c r="H39" s="36" t="n"/>
      <c r="I39" s="38">
        <f>IF(OR($A39="",$F39=""),"",IFERROR(VLOOKUP($F39,Assumptions!$A$5:$C$104,3,FALSE),""))</f>
        <v/>
      </c>
      <c r="J39" s="33">
        <f>IF($A39="","",IF($O39="Voided",0,IF($G39="Taxable",$H39,IF($G39="Exempt",0,""))))</f>
        <v/>
      </c>
      <c r="K39" s="33">
        <f>IF($A39="","",IF($O39="Voided",0,IF($G39="Taxable",IF(OR($J39="",$I39=""),"",IFERROR($J39*$I39,"")),IF($G39="Exempt",0,""))))</f>
        <v/>
      </c>
      <c r="L39" s="36" t="n"/>
      <c r="M39" s="33">
        <f>IF($A39="","",IF($O39="Voided",0,IF($L39="","",IF($K39="","",IFERROR($L39-$K39,"")))))</f>
        <v/>
      </c>
      <c r="N39" s="35">
        <f>IF($A39="","",DATE(YEAR($A39),MONTH($A39),1))</f>
        <v/>
      </c>
      <c r="O39" s="19" t="n"/>
      <c r="P39" s="24">
        <f>IF($A39="","",IF($B39="","Enter invoice number",IF($O39="Voided","Voided—excluded",IF($O39="","Choose status",IF($G39="","Choose tax treatment",IF($H39="","Enter sale amount",IF($G39="Review","Review tax treatment",IF($F39="","Check jurisdiction",IF($I39="","Check jurisdiction rate",IF(AND($G39="Taxable",$L39=""),"Enter collected tax",IF(AND($G39="Exempt",$L39&lt;&gt;0,$L39&lt;&gt;""),"Check exempt tax",IF(AND($G39="Taxable",$M39&lt;&gt;"",ABS($M39)&gt;Assumptions!$I$5),"Check tax amount","OK"))))))))))))</f>
        <v/>
      </c>
    </row>
    <row r="40">
      <c r="A40" s="31" t="n"/>
      <c r="B40" s="18" t="n"/>
      <c r="C40" s="18" t="n"/>
      <c r="D40" s="18" t="n"/>
      <c r="E40" s="18" t="n"/>
      <c r="F40" s="19" t="n"/>
      <c r="G40" s="19" t="n"/>
      <c r="H40" s="36" t="n"/>
      <c r="I40" s="37">
        <f>IF(OR($A40="",$F40=""),"",IFERROR(VLOOKUP($F40,Assumptions!$A$5:$C$104,3,FALSE),""))</f>
        <v/>
      </c>
      <c r="J40" s="32">
        <f>IF($A40="","",IF($O40="Voided",0,IF($G40="Taxable",$H40,IF($G40="Exempt",0,""))))</f>
        <v/>
      </c>
      <c r="K40" s="32">
        <f>IF($A40="","",IF($O40="Voided",0,IF($G40="Taxable",IF(OR($J40="",$I40=""),"",IFERROR($J40*$I40,"")),IF($G40="Exempt",0,""))))</f>
        <v/>
      </c>
      <c r="L40" s="36" t="n"/>
      <c r="M40" s="32">
        <f>IF($A40="","",IF($O40="Voided",0,IF($L40="","",IF($K40="","",IFERROR($L40-$K40,"")))))</f>
        <v/>
      </c>
      <c r="N40" s="34">
        <f>IF($A40="","",DATE(YEAR($A40),MONTH($A40),1))</f>
        <v/>
      </c>
      <c r="O40" s="19" t="n"/>
      <c r="P40" s="22">
        <f>IF($A40="","",IF($B40="","Enter invoice number",IF($O40="Voided","Voided—excluded",IF($O40="","Choose status",IF($G40="","Choose tax treatment",IF($H40="","Enter sale amount",IF($G40="Review","Review tax treatment",IF($F40="","Check jurisdiction",IF($I40="","Check jurisdiction rate",IF(AND($G40="Taxable",$L40=""),"Enter collected tax",IF(AND($G40="Exempt",$L40&lt;&gt;0,$L40&lt;&gt;""),"Check exempt tax",IF(AND($G40="Taxable",$M40&lt;&gt;"",ABS($M40)&gt;Assumptions!$I$5),"Check tax amount","OK"))))))))))))</f>
        <v/>
      </c>
    </row>
    <row r="41">
      <c r="A41" s="31" t="n"/>
      <c r="B41" s="18" t="n"/>
      <c r="C41" s="18" t="n"/>
      <c r="D41" s="18" t="n"/>
      <c r="E41" s="18" t="n"/>
      <c r="F41" s="19" t="n"/>
      <c r="G41" s="19" t="n"/>
      <c r="H41" s="36" t="n"/>
      <c r="I41" s="38">
        <f>IF(OR($A41="",$F41=""),"",IFERROR(VLOOKUP($F41,Assumptions!$A$5:$C$104,3,FALSE),""))</f>
        <v/>
      </c>
      <c r="J41" s="33">
        <f>IF($A41="","",IF($O41="Voided",0,IF($G41="Taxable",$H41,IF($G41="Exempt",0,""))))</f>
        <v/>
      </c>
      <c r="K41" s="33">
        <f>IF($A41="","",IF($O41="Voided",0,IF($G41="Taxable",IF(OR($J41="",$I41=""),"",IFERROR($J41*$I41,"")),IF($G41="Exempt",0,""))))</f>
        <v/>
      </c>
      <c r="L41" s="36" t="n"/>
      <c r="M41" s="33">
        <f>IF($A41="","",IF($O41="Voided",0,IF($L41="","",IF($K41="","",IFERROR($L41-$K41,"")))))</f>
        <v/>
      </c>
      <c r="N41" s="35">
        <f>IF($A41="","",DATE(YEAR($A41),MONTH($A41),1))</f>
        <v/>
      </c>
      <c r="O41" s="19" t="n"/>
      <c r="P41" s="24">
        <f>IF($A41="","",IF($B41="","Enter invoice number",IF($O41="Voided","Voided—excluded",IF($O41="","Choose status",IF($G41="","Choose tax treatment",IF($H41="","Enter sale amount",IF($G41="Review","Review tax treatment",IF($F41="","Check jurisdiction",IF($I41="","Check jurisdiction rate",IF(AND($G41="Taxable",$L41=""),"Enter collected tax",IF(AND($G41="Exempt",$L41&lt;&gt;0,$L41&lt;&gt;""),"Check exempt tax",IF(AND($G41="Taxable",$M41&lt;&gt;"",ABS($M41)&gt;Assumptions!$I$5),"Check tax amount","OK"))))))))))))</f>
        <v/>
      </c>
    </row>
    <row r="42">
      <c r="A42" s="31" t="n"/>
      <c r="B42" s="18" t="n"/>
      <c r="C42" s="18" t="n"/>
      <c r="D42" s="18" t="n"/>
      <c r="E42" s="18" t="n"/>
      <c r="F42" s="19" t="n"/>
      <c r="G42" s="19" t="n"/>
      <c r="H42" s="36" t="n"/>
      <c r="I42" s="37">
        <f>IF(OR($A42="",$F42=""),"",IFERROR(VLOOKUP($F42,Assumptions!$A$5:$C$104,3,FALSE),""))</f>
        <v/>
      </c>
      <c r="J42" s="32">
        <f>IF($A42="","",IF($O42="Voided",0,IF($G42="Taxable",$H42,IF($G42="Exempt",0,""))))</f>
        <v/>
      </c>
      <c r="K42" s="32">
        <f>IF($A42="","",IF($O42="Voided",0,IF($G42="Taxable",IF(OR($J42="",$I42=""),"",IFERROR($J42*$I42,"")),IF($G42="Exempt",0,""))))</f>
        <v/>
      </c>
      <c r="L42" s="36" t="n"/>
      <c r="M42" s="32">
        <f>IF($A42="","",IF($O42="Voided",0,IF($L42="","",IF($K42="","",IFERROR($L42-$K42,"")))))</f>
        <v/>
      </c>
      <c r="N42" s="34">
        <f>IF($A42="","",DATE(YEAR($A42),MONTH($A42),1))</f>
        <v/>
      </c>
      <c r="O42" s="19" t="n"/>
      <c r="P42" s="22">
        <f>IF($A42="","",IF($B42="","Enter invoice number",IF($O42="Voided","Voided—excluded",IF($O42="","Choose status",IF($G42="","Choose tax treatment",IF($H42="","Enter sale amount",IF($G42="Review","Review tax treatment",IF($F42="","Check jurisdiction",IF($I42="","Check jurisdiction rate",IF(AND($G42="Taxable",$L42=""),"Enter collected tax",IF(AND($G42="Exempt",$L42&lt;&gt;0,$L42&lt;&gt;""),"Check exempt tax",IF(AND($G42="Taxable",$M42&lt;&gt;"",ABS($M42)&gt;Assumptions!$I$5),"Check tax amount","OK"))))))))))))</f>
        <v/>
      </c>
    </row>
    <row r="43">
      <c r="A43" s="31" t="n"/>
      <c r="B43" s="18" t="n"/>
      <c r="C43" s="18" t="n"/>
      <c r="D43" s="18" t="n"/>
      <c r="E43" s="18" t="n"/>
      <c r="F43" s="19" t="n"/>
      <c r="G43" s="19" t="n"/>
      <c r="H43" s="36" t="n"/>
      <c r="I43" s="38">
        <f>IF(OR($A43="",$F43=""),"",IFERROR(VLOOKUP($F43,Assumptions!$A$5:$C$104,3,FALSE),""))</f>
        <v/>
      </c>
      <c r="J43" s="33">
        <f>IF($A43="","",IF($O43="Voided",0,IF($G43="Taxable",$H43,IF($G43="Exempt",0,""))))</f>
        <v/>
      </c>
      <c r="K43" s="33">
        <f>IF($A43="","",IF($O43="Voided",0,IF($G43="Taxable",IF(OR($J43="",$I43=""),"",IFERROR($J43*$I43,"")),IF($G43="Exempt",0,""))))</f>
        <v/>
      </c>
      <c r="L43" s="36" t="n"/>
      <c r="M43" s="33">
        <f>IF($A43="","",IF($O43="Voided",0,IF($L43="","",IF($K43="","",IFERROR($L43-$K43,"")))))</f>
        <v/>
      </c>
      <c r="N43" s="35">
        <f>IF($A43="","",DATE(YEAR($A43),MONTH($A43),1))</f>
        <v/>
      </c>
      <c r="O43" s="19" t="n"/>
      <c r="P43" s="24">
        <f>IF($A43="","",IF($B43="","Enter invoice number",IF($O43="Voided","Voided—excluded",IF($O43="","Choose status",IF($G43="","Choose tax treatment",IF($H43="","Enter sale amount",IF($G43="Review","Review tax treatment",IF($F43="","Check jurisdiction",IF($I43="","Check jurisdiction rate",IF(AND($G43="Taxable",$L43=""),"Enter collected tax",IF(AND($G43="Exempt",$L43&lt;&gt;0,$L43&lt;&gt;""),"Check exempt tax",IF(AND($G43="Taxable",$M43&lt;&gt;"",ABS($M43)&gt;Assumptions!$I$5),"Check tax amount","OK"))))))))))))</f>
        <v/>
      </c>
    </row>
    <row r="44">
      <c r="A44" s="31" t="n"/>
      <c r="B44" s="18" t="n"/>
      <c r="C44" s="18" t="n"/>
      <c r="D44" s="18" t="n"/>
      <c r="E44" s="18" t="n"/>
      <c r="F44" s="19" t="n"/>
      <c r="G44" s="19" t="n"/>
      <c r="H44" s="36" t="n"/>
      <c r="I44" s="37">
        <f>IF(OR($A44="",$F44=""),"",IFERROR(VLOOKUP($F44,Assumptions!$A$5:$C$104,3,FALSE),""))</f>
        <v/>
      </c>
      <c r="J44" s="32">
        <f>IF($A44="","",IF($O44="Voided",0,IF($G44="Taxable",$H44,IF($G44="Exempt",0,""))))</f>
        <v/>
      </c>
      <c r="K44" s="32">
        <f>IF($A44="","",IF($O44="Voided",0,IF($G44="Taxable",IF(OR($J44="",$I44=""),"",IFERROR($J44*$I44,"")),IF($G44="Exempt",0,""))))</f>
        <v/>
      </c>
      <c r="L44" s="36" t="n"/>
      <c r="M44" s="32">
        <f>IF($A44="","",IF($O44="Voided",0,IF($L44="","",IF($K44="","",IFERROR($L44-$K44,"")))))</f>
        <v/>
      </c>
      <c r="N44" s="34">
        <f>IF($A44="","",DATE(YEAR($A44),MONTH($A44),1))</f>
        <v/>
      </c>
      <c r="O44" s="19" t="n"/>
      <c r="P44" s="22">
        <f>IF($A44="","",IF($B44="","Enter invoice number",IF($O44="Voided","Voided—excluded",IF($O44="","Choose status",IF($G44="","Choose tax treatment",IF($H44="","Enter sale amount",IF($G44="Review","Review tax treatment",IF($F44="","Check jurisdiction",IF($I44="","Check jurisdiction rate",IF(AND($G44="Taxable",$L44=""),"Enter collected tax",IF(AND($G44="Exempt",$L44&lt;&gt;0,$L44&lt;&gt;""),"Check exempt tax",IF(AND($G44="Taxable",$M44&lt;&gt;"",ABS($M44)&gt;Assumptions!$I$5),"Check tax amount","OK"))))))))))))</f>
        <v/>
      </c>
    </row>
    <row r="45">
      <c r="A45" s="31" t="n"/>
      <c r="B45" s="18" t="n"/>
      <c r="C45" s="18" t="n"/>
      <c r="D45" s="18" t="n"/>
      <c r="E45" s="18" t="n"/>
      <c r="F45" s="19" t="n"/>
      <c r="G45" s="19" t="n"/>
      <c r="H45" s="36" t="n"/>
      <c r="I45" s="38">
        <f>IF(OR($A45="",$F45=""),"",IFERROR(VLOOKUP($F45,Assumptions!$A$5:$C$104,3,FALSE),""))</f>
        <v/>
      </c>
      <c r="J45" s="33">
        <f>IF($A45="","",IF($O45="Voided",0,IF($G45="Taxable",$H45,IF($G45="Exempt",0,""))))</f>
        <v/>
      </c>
      <c r="K45" s="33">
        <f>IF($A45="","",IF($O45="Voided",0,IF($G45="Taxable",IF(OR($J45="",$I45=""),"",IFERROR($J45*$I45,"")),IF($G45="Exempt",0,""))))</f>
        <v/>
      </c>
      <c r="L45" s="36" t="n"/>
      <c r="M45" s="33">
        <f>IF($A45="","",IF($O45="Voided",0,IF($L45="","",IF($K45="","",IFERROR($L45-$K45,"")))))</f>
        <v/>
      </c>
      <c r="N45" s="35">
        <f>IF($A45="","",DATE(YEAR($A45),MONTH($A45),1))</f>
        <v/>
      </c>
      <c r="O45" s="19" t="n"/>
      <c r="P45" s="24">
        <f>IF($A45="","",IF($B45="","Enter invoice number",IF($O45="Voided","Voided—excluded",IF($O45="","Choose status",IF($G45="","Choose tax treatment",IF($H45="","Enter sale amount",IF($G45="Review","Review tax treatment",IF($F45="","Check jurisdiction",IF($I45="","Check jurisdiction rate",IF(AND($G45="Taxable",$L45=""),"Enter collected tax",IF(AND($G45="Exempt",$L45&lt;&gt;0,$L45&lt;&gt;""),"Check exempt tax",IF(AND($G45="Taxable",$M45&lt;&gt;"",ABS($M45)&gt;Assumptions!$I$5),"Check tax amount","OK"))))))))))))</f>
        <v/>
      </c>
    </row>
    <row r="46">
      <c r="A46" s="31" t="n"/>
      <c r="B46" s="18" t="n"/>
      <c r="C46" s="18" t="n"/>
      <c r="D46" s="18" t="n"/>
      <c r="E46" s="18" t="n"/>
      <c r="F46" s="19" t="n"/>
      <c r="G46" s="19" t="n"/>
      <c r="H46" s="36" t="n"/>
      <c r="I46" s="37">
        <f>IF(OR($A46="",$F46=""),"",IFERROR(VLOOKUP($F46,Assumptions!$A$5:$C$104,3,FALSE),""))</f>
        <v/>
      </c>
      <c r="J46" s="32">
        <f>IF($A46="","",IF($O46="Voided",0,IF($G46="Taxable",$H46,IF($G46="Exempt",0,""))))</f>
        <v/>
      </c>
      <c r="K46" s="32">
        <f>IF($A46="","",IF($O46="Voided",0,IF($G46="Taxable",IF(OR($J46="",$I46=""),"",IFERROR($J46*$I46,"")),IF($G46="Exempt",0,""))))</f>
        <v/>
      </c>
      <c r="L46" s="36" t="n"/>
      <c r="M46" s="32">
        <f>IF($A46="","",IF($O46="Voided",0,IF($L46="","",IF($K46="","",IFERROR($L46-$K46,"")))))</f>
        <v/>
      </c>
      <c r="N46" s="34">
        <f>IF($A46="","",DATE(YEAR($A46),MONTH($A46),1))</f>
        <v/>
      </c>
      <c r="O46" s="19" t="n"/>
      <c r="P46" s="22">
        <f>IF($A46="","",IF($B46="","Enter invoice number",IF($O46="Voided","Voided—excluded",IF($O46="","Choose status",IF($G46="","Choose tax treatment",IF($H46="","Enter sale amount",IF($G46="Review","Review tax treatment",IF($F46="","Check jurisdiction",IF($I46="","Check jurisdiction rate",IF(AND($G46="Taxable",$L46=""),"Enter collected tax",IF(AND($G46="Exempt",$L46&lt;&gt;0,$L46&lt;&gt;""),"Check exempt tax",IF(AND($G46="Taxable",$M46&lt;&gt;"",ABS($M46)&gt;Assumptions!$I$5),"Check tax amount","OK"))))))))))))</f>
        <v/>
      </c>
    </row>
    <row r="47">
      <c r="A47" s="31" t="n"/>
      <c r="B47" s="18" t="n"/>
      <c r="C47" s="18" t="n"/>
      <c r="D47" s="18" t="n"/>
      <c r="E47" s="18" t="n"/>
      <c r="F47" s="19" t="n"/>
      <c r="G47" s="19" t="n"/>
      <c r="H47" s="36" t="n"/>
      <c r="I47" s="38">
        <f>IF(OR($A47="",$F47=""),"",IFERROR(VLOOKUP($F47,Assumptions!$A$5:$C$104,3,FALSE),""))</f>
        <v/>
      </c>
      <c r="J47" s="33">
        <f>IF($A47="","",IF($O47="Voided",0,IF($G47="Taxable",$H47,IF($G47="Exempt",0,""))))</f>
        <v/>
      </c>
      <c r="K47" s="33">
        <f>IF($A47="","",IF($O47="Voided",0,IF($G47="Taxable",IF(OR($J47="",$I47=""),"",IFERROR($J47*$I47,"")),IF($G47="Exempt",0,""))))</f>
        <v/>
      </c>
      <c r="L47" s="36" t="n"/>
      <c r="M47" s="33">
        <f>IF($A47="","",IF($O47="Voided",0,IF($L47="","",IF($K47="","",IFERROR($L47-$K47,"")))))</f>
        <v/>
      </c>
      <c r="N47" s="35">
        <f>IF($A47="","",DATE(YEAR($A47),MONTH($A47),1))</f>
        <v/>
      </c>
      <c r="O47" s="19" t="n"/>
      <c r="P47" s="24">
        <f>IF($A47="","",IF($B47="","Enter invoice number",IF($O47="Voided","Voided—excluded",IF($O47="","Choose status",IF($G47="","Choose tax treatment",IF($H47="","Enter sale amount",IF($G47="Review","Review tax treatment",IF($F47="","Check jurisdiction",IF($I47="","Check jurisdiction rate",IF(AND($G47="Taxable",$L47=""),"Enter collected tax",IF(AND($G47="Exempt",$L47&lt;&gt;0,$L47&lt;&gt;""),"Check exempt tax",IF(AND($G47="Taxable",$M47&lt;&gt;"",ABS($M47)&gt;Assumptions!$I$5),"Check tax amount","OK"))))))))))))</f>
        <v/>
      </c>
    </row>
    <row r="48">
      <c r="A48" s="31" t="n"/>
      <c r="B48" s="18" t="n"/>
      <c r="C48" s="18" t="n"/>
      <c r="D48" s="18" t="n"/>
      <c r="E48" s="18" t="n"/>
      <c r="F48" s="19" t="n"/>
      <c r="G48" s="19" t="n"/>
      <c r="H48" s="36" t="n"/>
      <c r="I48" s="37">
        <f>IF(OR($A48="",$F48=""),"",IFERROR(VLOOKUP($F48,Assumptions!$A$5:$C$104,3,FALSE),""))</f>
        <v/>
      </c>
      <c r="J48" s="32">
        <f>IF($A48="","",IF($O48="Voided",0,IF($G48="Taxable",$H48,IF($G48="Exempt",0,""))))</f>
        <v/>
      </c>
      <c r="K48" s="32">
        <f>IF($A48="","",IF($O48="Voided",0,IF($G48="Taxable",IF(OR($J48="",$I48=""),"",IFERROR($J48*$I48,"")),IF($G48="Exempt",0,""))))</f>
        <v/>
      </c>
      <c r="L48" s="36" t="n"/>
      <c r="M48" s="32">
        <f>IF($A48="","",IF($O48="Voided",0,IF($L48="","",IF($K48="","",IFERROR($L48-$K48,"")))))</f>
        <v/>
      </c>
      <c r="N48" s="34">
        <f>IF($A48="","",DATE(YEAR($A48),MONTH($A48),1))</f>
        <v/>
      </c>
      <c r="O48" s="19" t="n"/>
      <c r="P48" s="22">
        <f>IF($A48="","",IF($B48="","Enter invoice number",IF($O48="Voided","Voided—excluded",IF($O48="","Choose status",IF($G48="","Choose tax treatment",IF($H48="","Enter sale amount",IF($G48="Review","Review tax treatment",IF($F48="","Check jurisdiction",IF($I48="","Check jurisdiction rate",IF(AND($G48="Taxable",$L48=""),"Enter collected tax",IF(AND($G48="Exempt",$L48&lt;&gt;0,$L48&lt;&gt;""),"Check exempt tax",IF(AND($G48="Taxable",$M48&lt;&gt;"",ABS($M48)&gt;Assumptions!$I$5),"Check tax amount","OK"))))))))))))</f>
        <v/>
      </c>
    </row>
    <row r="49">
      <c r="A49" s="31" t="n"/>
      <c r="B49" s="18" t="n"/>
      <c r="C49" s="18" t="n"/>
      <c r="D49" s="18" t="n"/>
      <c r="E49" s="18" t="n"/>
      <c r="F49" s="19" t="n"/>
      <c r="G49" s="19" t="n"/>
      <c r="H49" s="36" t="n"/>
      <c r="I49" s="38">
        <f>IF(OR($A49="",$F49=""),"",IFERROR(VLOOKUP($F49,Assumptions!$A$5:$C$104,3,FALSE),""))</f>
        <v/>
      </c>
      <c r="J49" s="33">
        <f>IF($A49="","",IF($O49="Voided",0,IF($G49="Taxable",$H49,IF($G49="Exempt",0,""))))</f>
        <v/>
      </c>
      <c r="K49" s="33">
        <f>IF($A49="","",IF($O49="Voided",0,IF($G49="Taxable",IF(OR($J49="",$I49=""),"",IFERROR($J49*$I49,"")),IF($G49="Exempt",0,""))))</f>
        <v/>
      </c>
      <c r="L49" s="36" t="n"/>
      <c r="M49" s="33">
        <f>IF($A49="","",IF($O49="Voided",0,IF($L49="","",IF($K49="","",IFERROR($L49-$K49,"")))))</f>
        <v/>
      </c>
      <c r="N49" s="35">
        <f>IF($A49="","",DATE(YEAR($A49),MONTH($A49),1))</f>
        <v/>
      </c>
      <c r="O49" s="19" t="n"/>
      <c r="P49" s="24">
        <f>IF($A49="","",IF($B49="","Enter invoice number",IF($O49="Voided","Voided—excluded",IF($O49="","Choose status",IF($G49="","Choose tax treatment",IF($H49="","Enter sale amount",IF($G49="Review","Review tax treatment",IF($F49="","Check jurisdiction",IF($I49="","Check jurisdiction rate",IF(AND($G49="Taxable",$L49=""),"Enter collected tax",IF(AND($G49="Exempt",$L49&lt;&gt;0,$L49&lt;&gt;""),"Check exempt tax",IF(AND($G49="Taxable",$M49&lt;&gt;"",ABS($M49)&gt;Assumptions!$I$5),"Check tax amount","OK"))))))))))))</f>
        <v/>
      </c>
    </row>
    <row r="50">
      <c r="A50" s="31" t="n"/>
      <c r="B50" s="18" t="n"/>
      <c r="C50" s="18" t="n"/>
      <c r="D50" s="18" t="n"/>
      <c r="E50" s="18" t="n"/>
      <c r="F50" s="19" t="n"/>
      <c r="G50" s="19" t="n"/>
      <c r="H50" s="36" t="n"/>
      <c r="I50" s="37">
        <f>IF(OR($A50="",$F50=""),"",IFERROR(VLOOKUP($F50,Assumptions!$A$5:$C$104,3,FALSE),""))</f>
        <v/>
      </c>
      <c r="J50" s="32">
        <f>IF($A50="","",IF($O50="Voided",0,IF($G50="Taxable",$H50,IF($G50="Exempt",0,""))))</f>
        <v/>
      </c>
      <c r="K50" s="32">
        <f>IF($A50="","",IF($O50="Voided",0,IF($G50="Taxable",IF(OR($J50="",$I50=""),"",IFERROR($J50*$I50,"")),IF($G50="Exempt",0,""))))</f>
        <v/>
      </c>
      <c r="L50" s="36" t="n"/>
      <c r="M50" s="32">
        <f>IF($A50="","",IF($O50="Voided",0,IF($L50="","",IF($K50="","",IFERROR($L50-$K50,"")))))</f>
        <v/>
      </c>
      <c r="N50" s="34">
        <f>IF($A50="","",DATE(YEAR($A50),MONTH($A50),1))</f>
        <v/>
      </c>
      <c r="O50" s="19" t="n"/>
      <c r="P50" s="22">
        <f>IF($A50="","",IF($B50="","Enter invoice number",IF($O50="Voided","Voided—excluded",IF($O50="","Choose status",IF($G50="","Choose tax treatment",IF($H50="","Enter sale amount",IF($G50="Review","Review tax treatment",IF($F50="","Check jurisdiction",IF($I50="","Check jurisdiction rate",IF(AND($G50="Taxable",$L50=""),"Enter collected tax",IF(AND($G50="Exempt",$L50&lt;&gt;0,$L50&lt;&gt;""),"Check exempt tax",IF(AND($G50="Taxable",$M50&lt;&gt;"",ABS($M50)&gt;Assumptions!$I$5),"Check tax amount","OK"))))))))))))</f>
        <v/>
      </c>
    </row>
    <row r="51">
      <c r="A51" s="31" t="n"/>
      <c r="B51" s="18" t="n"/>
      <c r="C51" s="18" t="n"/>
      <c r="D51" s="18" t="n"/>
      <c r="E51" s="18" t="n"/>
      <c r="F51" s="19" t="n"/>
      <c r="G51" s="19" t="n"/>
      <c r="H51" s="36" t="n"/>
      <c r="I51" s="38">
        <f>IF(OR($A51="",$F51=""),"",IFERROR(VLOOKUP($F51,Assumptions!$A$5:$C$104,3,FALSE),""))</f>
        <v/>
      </c>
      <c r="J51" s="33">
        <f>IF($A51="","",IF($O51="Voided",0,IF($G51="Taxable",$H51,IF($G51="Exempt",0,""))))</f>
        <v/>
      </c>
      <c r="K51" s="33">
        <f>IF($A51="","",IF($O51="Voided",0,IF($G51="Taxable",IF(OR($J51="",$I51=""),"",IFERROR($J51*$I51,"")),IF($G51="Exempt",0,""))))</f>
        <v/>
      </c>
      <c r="L51" s="36" t="n"/>
      <c r="M51" s="33">
        <f>IF($A51="","",IF($O51="Voided",0,IF($L51="","",IF($K51="","",IFERROR($L51-$K51,"")))))</f>
        <v/>
      </c>
      <c r="N51" s="35">
        <f>IF($A51="","",DATE(YEAR($A51),MONTH($A51),1))</f>
        <v/>
      </c>
      <c r="O51" s="19" t="n"/>
      <c r="P51" s="24">
        <f>IF($A51="","",IF($B51="","Enter invoice number",IF($O51="Voided","Voided—excluded",IF($O51="","Choose status",IF($G51="","Choose tax treatment",IF($H51="","Enter sale amount",IF($G51="Review","Review tax treatment",IF($F51="","Check jurisdiction",IF($I51="","Check jurisdiction rate",IF(AND($G51="Taxable",$L51=""),"Enter collected tax",IF(AND($G51="Exempt",$L51&lt;&gt;0,$L51&lt;&gt;""),"Check exempt tax",IF(AND($G51="Taxable",$M51&lt;&gt;"",ABS($M51)&gt;Assumptions!$I$5),"Check tax amount","OK"))))))))))))</f>
        <v/>
      </c>
    </row>
    <row r="52">
      <c r="A52" s="31" t="n"/>
      <c r="B52" s="18" t="n"/>
      <c r="C52" s="18" t="n"/>
      <c r="D52" s="18" t="n"/>
      <c r="E52" s="18" t="n"/>
      <c r="F52" s="19" t="n"/>
      <c r="G52" s="19" t="n"/>
      <c r="H52" s="36" t="n"/>
      <c r="I52" s="37">
        <f>IF(OR($A52="",$F52=""),"",IFERROR(VLOOKUP($F52,Assumptions!$A$5:$C$104,3,FALSE),""))</f>
        <v/>
      </c>
      <c r="J52" s="32">
        <f>IF($A52="","",IF($O52="Voided",0,IF($G52="Taxable",$H52,IF($G52="Exempt",0,""))))</f>
        <v/>
      </c>
      <c r="K52" s="32">
        <f>IF($A52="","",IF($O52="Voided",0,IF($G52="Taxable",IF(OR($J52="",$I52=""),"",IFERROR($J52*$I52,"")),IF($G52="Exempt",0,""))))</f>
        <v/>
      </c>
      <c r="L52" s="36" t="n"/>
      <c r="M52" s="32">
        <f>IF($A52="","",IF($O52="Voided",0,IF($L52="","",IF($K52="","",IFERROR($L52-$K52,"")))))</f>
        <v/>
      </c>
      <c r="N52" s="34">
        <f>IF($A52="","",DATE(YEAR($A52),MONTH($A52),1))</f>
        <v/>
      </c>
      <c r="O52" s="19" t="n"/>
      <c r="P52" s="22">
        <f>IF($A52="","",IF($B52="","Enter invoice number",IF($O52="Voided","Voided—excluded",IF($O52="","Choose status",IF($G52="","Choose tax treatment",IF($H52="","Enter sale amount",IF($G52="Review","Review tax treatment",IF($F52="","Check jurisdiction",IF($I52="","Check jurisdiction rate",IF(AND($G52="Taxable",$L52=""),"Enter collected tax",IF(AND($G52="Exempt",$L52&lt;&gt;0,$L52&lt;&gt;""),"Check exempt tax",IF(AND($G52="Taxable",$M52&lt;&gt;"",ABS($M52)&gt;Assumptions!$I$5),"Check tax amount","OK"))))))))))))</f>
        <v/>
      </c>
    </row>
    <row r="53">
      <c r="A53" s="31" t="n"/>
      <c r="B53" s="18" t="n"/>
      <c r="C53" s="18" t="n"/>
      <c r="D53" s="18" t="n"/>
      <c r="E53" s="18" t="n"/>
      <c r="F53" s="19" t="n"/>
      <c r="G53" s="19" t="n"/>
      <c r="H53" s="36" t="n"/>
      <c r="I53" s="38">
        <f>IF(OR($A53="",$F53=""),"",IFERROR(VLOOKUP($F53,Assumptions!$A$5:$C$104,3,FALSE),""))</f>
        <v/>
      </c>
      <c r="J53" s="33">
        <f>IF($A53="","",IF($O53="Voided",0,IF($G53="Taxable",$H53,IF($G53="Exempt",0,""))))</f>
        <v/>
      </c>
      <c r="K53" s="33">
        <f>IF($A53="","",IF($O53="Voided",0,IF($G53="Taxable",IF(OR($J53="",$I53=""),"",IFERROR($J53*$I53,"")),IF($G53="Exempt",0,""))))</f>
        <v/>
      </c>
      <c r="L53" s="36" t="n"/>
      <c r="M53" s="33">
        <f>IF($A53="","",IF($O53="Voided",0,IF($L53="","",IF($K53="","",IFERROR($L53-$K53,"")))))</f>
        <v/>
      </c>
      <c r="N53" s="35">
        <f>IF($A53="","",DATE(YEAR($A53),MONTH($A53),1))</f>
        <v/>
      </c>
      <c r="O53" s="19" t="n"/>
      <c r="P53" s="24">
        <f>IF($A53="","",IF($B53="","Enter invoice number",IF($O53="Voided","Voided—excluded",IF($O53="","Choose status",IF($G53="","Choose tax treatment",IF($H53="","Enter sale amount",IF($G53="Review","Review tax treatment",IF($F53="","Check jurisdiction",IF($I53="","Check jurisdiction rate",IF(AND($G53="Taxable",$L53=""),"Enter collected tax",IF(AND($G53="Exempt",$L53&lt;&gt;0,$L53&lt;&gt;""),"Check exempt tax",IF(AND($G53="Taxable",$M53&lt;&gt;"",ABS($M53)&gt;Assumptions!$I$5),"Check tax amount","OK"))))))))))))</f>
        <v/>
      </c>
    </row>
    <row r="54">
      <c r="A54" s="31" t="n"/>
      <c r="B54" s="18" t="n"/>
      <c r="C54" s="18" t="n"/>
      <c r="D54" s="18" t="n"/>
      <c r="E54" s="18" t="n"/>
      <c r="F54" s="19" t="n"/>
      <c r="G54" s="19" t="n"/>
      <c r="H54" s="36" t="n"/>
      <c r="I54" s="37">
        <f>IF(OR($A54="",$F54=""),"",IFERROR(VLOOKUP($F54,Assumptions!$A$5:$C$104,3,FALSE),""))</f>
        <v/>
      </c>
      <c r="J54" s="32">
        <f>IF($A54="","",IF($O54="Voided",0,IF($G54="Taxable",$H54,IF($G54="Exempt",0,""))))</f>
        <v/>
      </c>
      <c r="K54" s="32">
        <f>IF($A54="","",IF($O54="Voided",0,IF($G54="Taxable",IF(OR($J54="",$I54=""),"",IFERROR($J54*$I54,"")),IF($G54="Exempt",0,""))))</f>
        <v/>
      </c>
      <c r="L54" s="36" t="n"/>
      <c r="M54" s="32">
        <f>IF($A54="","",IF($O54="Voided",0,IF($L54="","",IF($K54="","",IFERROR($L54-$K54,"")))))</f>
        <v/>
      </c>
      <c r="N54" s="34">
        <f>IF($A54="","",DATE(YEAR($A54),MONTH($A54),1))</f>
        <v/>
      </c>
      <c r="O54" s="19" t="n"/>
      <c r="P54" s="22">
        <f>IF($A54="","",IF($B54="","Enter invoice number",IF($O54="Voided","Voided—excluded",IF($O54="","Choose status",IF($G54="","Choose tax treatment",IF($H54="","Enter sale amount",IF($G54="Review","Review tax treatment",IF($F54="","Check jurisdiction",IF($I54="","Check jurisdiction rate",IF(AND($G54="Taxable",$L54=""),"Enter collected tax",IF(AND($G54="Exempt",$L54&lt;&gt;0,$L54&lt;&gt;""),"Check exempt tax",IF(AND($G54="Taxable",$M54&lt;&gt;"",ABS($M54)&gt;Assumptions!$I$5),"Check tax amount","OK"))))))))))))</f>
        <v/>
      </c>
    </row>
    <row r="55">
      <c r="A55" s="31" t="n"/>
      <c r="B55" s="18" t="n"/>
      <c r="C55" s="18" t="n"/>
      <c r="D55" s="18" t="n"/>
      <c r="E55" s="18" t="n"/>
      <c r="F55" s="19" t="n"/>
      <c r="G55" s="19" t="n"/>
      <c r="H55" s="36" t="n"/>
      <c r="I55" s="38">
        <f>IF(OR($A55="",$F55=""),"",IFERROR(VLOOKUP($F55,Assumptions!$A$5:$C$104,3,FALSE),""))</f>
        <v/>
      </c>
      <c r="J55" s="33">
        <f>IF($A55="","",IF($O55="Voided",0,IF($G55="Taxable",$H55,IF($G55="Exempt",0,""))))</f>
        <v/>
      </c>
      <c r="K55" s="33">
        <f>IF($A55="","",IF($O55="Voided",0,IF($G55="Taxable",IF(OR($J55="",$I55=""),"",IFERROR($J55*$I55,"")),IF($G55="Exempt",0,""))))</f>
        <v/>
      </c>
      <c r="L55" s="36" t="n"/>
      <c r="M55" s="33">
        <f>IF($A55="","",IF($O55="Voided",0,IF($L55="","",IF($K55="","",IFERROR($L55-$K55,"")))))</f>
        <v/>
      </c>
      <c r="N55" s="35">
        <f>IF($A55="","",DATE(YEAR($A55),MONTH($A55),1))</f>
        <v/>
      </c>
      <c r="O55" s="19" t="n"/>
      <c r="P55" s="24">
        <f>IF($A55="","",IF($B55="","Enter invoice number",IF($O55="Voided","Voided—excluded",IF($O55="","Choose status",IF($G55="","Choose tax treatment",IF($H55="","Enter sale amount",IF($G55="Review","Review tax treatment",IF($F55="","Check jurisdiction",IF($I55="","Check jurisdiction rate",IF(AND($G55="Taxable",$L55=""),"Enter collected tax",IF(AND($G55="Exempt",$L55&lt;&gt;0,$L55&lt;&gt;""),"Check exempt tax",IF(AND($G55="Taxable",$M55&lt;&gt;"",ABS($M55)&gt;Assumptions!$I$5),"Check tax amount","OK"))))))))))))</f>
        <v/>
      </c>
    </row>
    <row r="56">
      <c r="A56" s="31" t="n"/>
      <c r="B56" s="18" t="n"/>
      <c r="C56" s="18" t="n"/>
      <c r="D56" s="18" t="n"/>
      <c r="E56" s="18" t="n"/>
      <c r="F56" s="19" t="n"/>
      <c r="G56" s="19" t="n"/>
      <c r="H56" s="36" t="n"/>
      <c r="I56" s="37">
        <f>IF(OR($A56="",$F56=""),"",IFERROR(VLOOKUP($F56,Assumptions!$A$5:$C$104,3,FALSE),""))</f>
        <v/>
      </c>
      <c r="J56" s="32">
        <f>IF($A56="","",IF($O56="Voided",0,IF($G56="Taxable",$H56,IF($G56="Exempt",0,""))))</f>
        <v/>
      </c>
      <c r="K56" s="32">
        <f>IF($A56="","",IF($O56="Voided",0,IF($G56="Taxable",IF(OR($J56="",$I56=""),"",IFERROR($J56*$I56,"")),IF($G56="Exempt",0,""))))</f>
        <v/>
      </c>
      <c r="L56" s="36" t="n"/>
      <c r="M56" s="32">
        <f>IF($A56="","",IF($O56="Voided",0,IF($L56="","",IF($K56="","",IFERROR($L56-$K56,"")))))</f>
        <v/>
      </c>
      <c r="N56" s="34">
        <f>IF($A56="","",DATE(YEAR($A56),MONTH($A56),1))</f>
        <v/>
      </c>
      <c r="O56" s="19" t="n"/>
      <c r="P56" s="22">
        <f>IF($A56="","",IF($B56="","Enter invoice number",IF($O56="Voided","Voided—excluded",IF($O56="","Choose status",IF($G56="","Choose tax treatment",IF($H56="","Enter sale amount",IF($G56="Review","Review tax treatment",IF($F56="","Check jurisdiction",IF($I56="","Check jurisdiction rate",IF(AND($G56="Taxable",$L56=""),"Enter collected tax",IF(AND($G56="Exempt",$L56&lt;&gt;0,$L56&lt;&gt;""),"Check exempt tax",IF(AND($G56="Taxable",$M56&lt;&gt;"",ABS($M56)&gt;Assumptions!$I$5),"Check tax amount","OK"))))))))))))</f>
        <v/>
      </c>
    </row>
    <row r="57">
      <c r="A57" s="31" t="n"/>
      <c r="B57" s="18" t="n"/>
      <c r="C57" s="18" t="n"/>
      <c r="D57" s="18" t="n"/>
      <c r="E57" s="18" t="n"/>
      <c r="F57" s="19" t="n"/>
      <c r="G57" s="19" t="n"/>
      <c r="H57" s="36" t="n"/>
      <c r="I57" s="38">
        <f>IF(OR($A57="",$F57=""),"",IFERROR(VLOOKUP($F57,Assumptions!$A$5:$C$104,3,FALSE),""))</f>
        <v/>
      </c>
      <c r="J57" s="33">
        <f>IF($A57="","",IF($O57="Voided",0,IF($G57="Taxable",$H57,IF($G57="Exempt",0,""))))</f>
        <v/>
      </c>
      <c r="K57" s="33">
        <f>IF($A57="","",IF($O57="Voided",0,IF($G57="Taxable",IF(OR($J57="",$I57=""),"",IFERROR($J57*$I57,"")),IF($G57="Exempt",0,""))))</f>
        <v/>
      </c>
      <c r="L57" s="36" t="n"/>
      <c r="M57" s="33">
        <f>IF($A57="","",IF($O57="Voided",0,IF($L57="","",IF($K57="","",IFERROR($L57-$K57,"")))))</f>
        <v/>
      </c>
      <c r="N57" s="35">
        <f>IF($A57="","",DATE(YEAR($A57),MONTH($A57),1))</f>
        <v/>
      </c>
      <c r="O57" s="19" t="n"/>
      <c r="P57" s="24">
        <f>IF($A57="","",IF($B57="","Enter invoice number",IF($O57="Voided","Voided—excluded",IF($O57="","Choose status",IF($G57="","Choose tax treatment",IF($H57="","Enter sale amount",IF($G57="Review","Review tax treatment",IF($F57="","Check jurisdiction",IF($I57="","Check jurisdiction rate",IF(AND($G57="Taxable",$L57=""),"Enter collected tax",IF(AND($G57="Exempt",$L57&lt;&gt;0,$L57&lt;&gt;""),"Check exempt tax",IF(AND($G57="Taxable",$M57&lt;&gt;"",ABS($M57)&gt;Assumptions!$I$5),"Check tax amount","OK"))))))))))))</f>
        <v/>
      </c>
    </row>
    <row r="58">
      <c r="A58" s="31" t="n"/>
      <c r="B58" s="18" t="n"/>
      <c r="C58" s="18" t="n"/>
      <c r="D58" s="18" t="n"/>
      <c r="E58" s="18" t="n"/>
      <c r="F58" s="19" t="n"/>
      <c r="G58" s="19" t="n"/>
      <c r="H58" s="36" t="n"/>
      <c r="I58" s="37">
        <f>IF(OR($A58="",$F58=""),"",IFERROR(VLOOKUP($F58,Assumptions!$A$5:$C$104,3,FALSE),""))</f>
        <v/>
      </c>
      <c r="J58" s="32">
        <f>IF($A58="","",IF($O58="Voided",0,IF($G58="Taxable",$H58,IF($G58="Exempt",0,""))))</f>
        <v/>
      </c>
      <c r="K58" s="32">
        <f>IF($A58="","",IF($O58="Voided",0,IF($G58="Taxable",IF(OR($J58="",$I58=""),"",IFERROR($J58*$I58,"")),IF($G58="Exempt",0,""))))</f>
        <v/>
      </c>
      <c r="L58" s="36" t="n"/>
      <c r="M58" s="32">
        <f>IF($A58="","",IF($O58="Voided",0,IF($L58="","",IF($K58="","",IFERROR($L58-$K58,"")))))</f>
        <v/>
      </c>
      <c r="N58" s="34">
        <f>IF($A58="","",DATE(YEAR($A58),MONTH($A58),1))</f>
        <v/>
      </c>
      <c r="O58" s="19" t="n"/>
      <c r="P58" s="22">
        <f>IF($A58="","",IF($B58="","Enter invoice number",IF($O58="Voided","Voided—excluded",IF($O58="","Choose status",IF($G58="","Choose tax treatment",IF($H58="","Enter sale amount",IF($G58="Review","Review tax treatment",IF($F58="","Check jurisdiction",IF($I58="","Check jurisdiction rate",IF(AND($G58="Taxable",$L58=""),"Enter collected tax",IF(AND($G58="Exempt",$L58&lt;&gt;0,$L58&lt;&gt;""),"Check exempt tax",IF(AND($G58="Taxable",$M58&lt;&gt;"",ABS($M58)&gt;Assumptions!$I$5),"Check tax amount","OK"))))))))))))</f>
        <v/>
      </c>
    </row>
    <row r="59">
      <c r="A59" s="31" t="n"/>
      <c r="B59" s="18" t="n"/>
      <c r="C59" s="18" t="n"/>
      <c r="D59" s="18" t="n"/>
      <c r="E59" s="18" t="n"/>
      <c r="F59" s="19" t="n"/>
      <c r="G59" s="19" t="n"/>
      <c r="H59" s="36" t="n"/>
      <c r="I59" s="38">
        <f>IF(OR($A59="",$F59=""),"",IFERROR(VLOOKUP($F59,Assumptions!$A$5:$C$104,3,FALSE),""))</f>
        <v/>
      </c>
      <c r="J59" s="33">
        <f>IF($A59="","",IF($O59="Voided",0,IF($G59="Taxable",$H59,IF($G59="Exempt",0,""))))</f>
        <v/>
      </c>
      <c r="K59" s="33">
        <f>IF($A59="","",IF($O59="Voided",0,IF($G59="Taxable",IF(OR($J59="",$I59=""),"",IFERROR($J59*$I59,"")),IF($G59="Exempt",0,""))))</f>
        <v/>
      </c>
      <c r="L59" s="36" t="n"/>
      <c r="M59" s="33">
        <f>IF($A59="","",IF($O59="Voided",0,IF($L59="","",IF($K59="","",IFERROR($L59-$K59,"")))))</f>
        <v/>
      </c>
      <c r="N59" s="35">
        <f>IF($A59="","",DATE(YEAR($A59),MONTH($A59),1))</f>
        <v/>
      </c>
      <c r="O59" s="19" t="n"/>
      <c r="P59" s="24">
        <f>IF($A59="","",IF($B59="","Enter invoice number",IF($O59="Voided","Voided—excluded",IF($O59="","Choose status",IF($G59="","Choose tax treatment",IF($H59="","Enter sale amount",IF($G59="Review","Review tax treatment",IF($F59="","Check jurisdiction",IF($I59="","Check jurisdiction rate",IF(AND($G59="Taxable",$L59=""),"Enter collected tax",IF(AND($G59="Exempt",$L59&lt;&gt;0,$L59&lt;&gt;""),"Check exempt tax",IF(AND($G59="Taxable",$M59&lt;&gt;"",ABS($M59)&gt;Assumptions!$I$5),"Check tax amount","OK"))))))))))))</f>
        <v/>
      </c>
    </row>
    <row r="60">
      <c r="A60" s="31" t="n"/>
      <c r="B60" s="18" t="n"/>
      <c r="C60" s="18" t="n"/>
      <c r="D60" s="18" t="n"/>
      <c r="E60" s="18" t="n"/>
      <c r="F60" s="19" t="n"/>
      <c r="G60" s="19" t="n"/>
      <c r="H60" s="36" t="n"/>
      <c r="I60" s="37">
        <f>IF(OR($A60="",$F60=""),"",IFERROR(VLOOKUP($F60,Assumptions!$A$5:$C$104,3,FALSE),""))</f>
        <v/>
      </c>
      <c r="J60" s="32">
        <f>IF($A60="","",IF($O60="Voided",0,IF($G60="Taxable",$H60,IF($G60="Exempt",0,""))))</f>
        <v/>
      </c>
      <c r="K60" s="32">
        <f>IF($A60="","",IF($O60="Voided",0,IF($G60="Taxable",IF(OR($J60="",$I60=""),"",IFERROR($J60*$I60,"")),IF($G60="Exempt",0,""))))</f>
        <v/>
      </c>
      <c r="L60" s="36" t="n"/>
      <c r="M60" s="32">
        <f>IF($A60="","",IF($O60="Voided",0,IF($L60="","",IF($K60="","",IFERROR($L60-$K60,"")))))</f>
        <v/>
      </c>
      <c r="N60" s="34">
        <f>IF($A60="","",DATE(YEAR($A60),MONTH($A60),1))</f>
        <v/>
      </c>
      <c r="O60" s="19" t="n"/>
      <c r="P60" s="22">
        <f>IF($A60="","",IF($B60="","Enter invoice number",IF($O60="Voided","Voided—excluded",IF($O60="","Choose status",IF($G60="","Choose tax treatment",IF($H60="","Enter sale amount",IF($G60="Review","Review tax treatment",IF($F60="","Check jurisdiction",IF($I60="","Check jurisdiction rate",IF(AND($G60="Taxable",$L60=""),"Enter collected tax",IF(AND($G60="Exempt",$L60&lt;&gt;0,$L60&lt;&gt;""),"Check exempt tax",IF(AND($G60="Taxable",$M60&lt;&gt;"",ABS($M60)&gt;Assumptions!$I$5),"Check tax amount","OK"))))))))))))</f>
        <v/>
      </c>
    </row>
    <row r="61">
      <c r="A61" s="31" t="n"/>
      <c r="B61" s="18" t="n"/>
      <c r="C61" s="18" t="n"/>
      <c r="D61" s="18" t="n"/>
      <c r="E61" s="18" t="n"/>
      <c r="F61" s="19" t="n"/>
      <c r="G61" s="19" t="n"/>
      <c r="H61" s="36" t="n"/>
      <c r="I61" s="38">
        <f>IF(OR($A61="",$F61=""),"",IFERROR(VLOOKUP($F61,Assumptions!$A$5:$C$104,3,FALSE),""))</f>
        <v/>
      </c>
      <c r="J61" s="33">
        <f>IF($A61="","",IF($O61="Voided",0,IF($G61="Taxable",$H61,IF($G61="Exempt",0,""))))</f>
        <v/>
      </c>
      <c r="K61" s="33">
        <f>IF($A61="","",IF($O61="Voided",0,IF($G61="Taxable",IF(OR($J61="",$I61=""),"",IFERROR($J61*$I61,"")),IF($G61="Exempt",0,""))))</f>
        <v/>
      </c>
      <c r="L61" s="36" t="n"/>
      <c r="M61" s="33">
        <f>IF($A61="","",IF($O61="Voided",0,IF($L61="","",IF($K61="","",IFERROR($L61-$K61,"")))))</f>
        <v/>
      </c>
      <c r="N61" s="35">
        <f>IF($A61="","",DATE(YEAR($A61),MONTH($A61),1))</f>
        <v/>
      </c>
      <c r="O61" s="19" t="n"/>
      <c r="P61" s="24">
        <f>IF($A61="","",IF($B61="","Enter invoice number",IF($O61="Voided","Voided—excluded",IF($O61="","Choose status",IF($G61="","Choose tax treatment",IF($H61="","Enter sale amount",IF($G61="Review","Review tax treatment",IF($F61="","Check jurisdiction",IF($I61="","Check jurisdiction rate",IF(AND($G61="Taxable",$L61=""),"Enter collected tax",IF(AND($G61="Exempt",$L61&lt;&gt;0,$L61&lt;&gt;""),"Check exempt tax",IF(AND($G61="Taxable",$M61&lt;&gt;"",ABS($M61)&gt;Assumptions!$I$5),"Check tax amount","OK"))))))))))))</f>
        <v/>
      </c>
    </row>
    <row r="62">
      <c r="A62" s="31" t="n"/>
      <c r="B62" s="18" t="n"/>
      <c r="C62" s="18" t="n"/>
      <c r="D62" s="18" t="n"/>
      <c r="E62" s="18" t="n"/>
      <c r="F62" s="19" t="n"/>
      <c r="G62" s="19" t="n"/>
      <c r="H62" s="36" t="n"/>
      <c r="I62" s="37">
        <f>IF(OR($A62="",$F62=""),"",IFERROR(VLOOKUP($F62,Assumptions!$A$5:$C$104,3,FALSE),""))</f>
        <v/>
      </c>
      <c r="J62" s="32">
        <f>IF($A62="","",IF($O62="Voided",0,IF($G62="Taxable",$H62,IF($G62="Exempt",0,""))))</f>
        <v/>
      </c>
      <c r="K62" s="32">
        <f>IF($A62="","",IF($O62="Voided",0,IF($G62="Taxable",IF(OR($J62="",$I62=""),"",IFERROR($J62*$I62,"")),IF($G62="Exempt",0,""))))</f>
        <v/>
      </c>
      <c r="L62" s="36" t="n"/>
      <c r="M62" s="32">
        <f>IF($A62="","",IF($O62="Voided",0,IF($L62="","",IF($K62="","",IFERROR($L62-$K62,"")))))</f>
        <v/>
      </c>
      <c r="N62" s="34">
        <f>IF($A62="","",DATE(YEAR($A62),MONTH($A62),1))</f>
        <v/>
      </c>
      <c r="O62" s="19" t="n"/>
      <c r="P62" s="22">
        <f>IF($A62="","",IF($B62="","Enter invoice number",IF($O62="Voided","Voided—excluded",IF($O62="","Choose status",IF($G62="","Choose tax treatment",IF($H62="","Enter sale amount",IF($G62="Review","Review tax treatment",IF($F62="","Check jurisdiction",IF($I62="","Check jurisdiction rate",IF(AND($G62="Taxable",$L62=""),"Enter collected tax",IF(AND($G62="Exempt",$L62&lt;&gt;0,$L62&lt;&gt;""),"Check exempt tax",IF(AND($G62="Taxable",$M62&lt;&gt;"",ABS($M62)&gt;Assumptions!$I$5),"Check tax amount","OK"))))))))))))</f>
        <v/>
      </c>
    </row>
    <row r="63">
      <c r="A63" s="31" t="n"/>
      <c r="B63" s="18" t="n"/>
      <c r="C63" s="18" t="n"/>
      <c r="D63" s="18" t="n"/>
      <c r="E63" s="18" t="n"/>
      <c r="F63" s="19" t="n"/>
      <c r="G63" s="19" t="n"/>
      <c r="H63" s="36" t="n"/>
      <c r="I63" s="38">
        <f>IF(OR($A63="",$F63=""),"",IFERROR(VLOOKUP($F63,Assumptions!$A$5:$C$104,3,FALSE),""))</f>
        <v/>
      </c>
      <c r="J63" s="33">
        <f>IF($A63="","",IF($O63="Voided",0,IF($G63="Taxable",$H63,IF($G63="Exempt",0,""))))</f>
        <v/>
      </c>
      <c r="K63" s="33">
        <f>IF($A63="","",IF($O63="Voided",0,IF($G63="Taxable",IF(OR($J63="",$I63=""),"",IFERROR($J63*$I63,"")),IF($G63="Exempt",0,""))))</f>
        <v/>
      </c>
      <c r="L63" s="36" t="n"/>
      <c r="M63" s="33">
        <f>IF($A63="","",IF($O63="Voided",0,IF($L63="","",IF($K63="","",IFERROR($L63-$K63,"")))))</f>
        <v/>
      </c>
      <c r="N63" s="35">
        <f>IF($A63="","",DATE(YEAR($A63),MONTH($A63),1))</f>
        <v/>
      </c>
      <c r="O63" s="19" t="n"/>
      <c r="P63" s="24">
        <f>IF($A63="","",IF($B63="","Enter invoice number",IF($O63="Voided","Voided—excluded",IF($O63="","Choose status",IF($G63="","Choose tax treatment",IF($H63="","Enter sale amount",IF($G63="Review","Review tax treatment",IF($F63="","Check jurisdiction",IF($I63="","Check jurisdiction rate",IF(AND($G63="Taxable",$L63=""),"Enter collected tax",IF(AND($G63="Exempt",$L63&lt;&gt;0,$L63&lt;&gt;""),"Check exempt tax",IF(AND($G63="Taxable",$M63&lt;&gt;"",ABS($M63)&gt;Assumptions!$I$5),"Check tax amount","OK"))))))))))))</f>
        <v/>
      </c>
    </row>
    <row r="64">
      <c r="A64" s="31" t="n"/>
      <c r="B64" s="18" t="n"/>
      <c r="C64" s="18" t="n"/>
      <c r="D64" s="18" t="n"/>
      <c r="E64" s="18" t="n"/>
      <c r="F64" s="19" t="n"/>
      <c r="G64" s="19" t="n"/>
      <c r="H64" s="36" t="n"/>
      <c r="I64" s="37">
        <f>IF(OR($A64="",$F64=""),"",IFERROR(VLOOKUP($F64,Assumptions!$A$5:$C$104,3,FALSE),""))</f>
        <v/>
      </c>
      <c r="J64" s="32">
        <f>IF($A64="","",IF($O64="Voided",0,IF($G64="Taxable",$H64,IF($G64="Exempt",0,""))))</f>
        <v/>
      </c>
      <c r="K64" s="32">
        <f>IF($A64="","",IF($O64="Voided",0,IF($G64="Taxable",IF(OR($J64="",$I64=""),"",IFERROR($J64*$I64,"")),IF($G64="Exempt",0,""))))</f>
        <v/>
      </c>
      <c r="L64" s="36" t="n"/>
      <c r="M64" s="32">
        <f>IF($A64="","",IF($O64="Voided",0,IF($L64="","",IF($K64="","",IFERROR($L64-$K64,"")))))</f>
        <v/>
      </c>
      <c r="N64" s="34">
        <f>IF($A64="","",DATE(YEAR($A64),MONTH($A64),1))</f>
        <v/>
      </c>
      <c r="O64" s="19" t="n"/>
      <c r="P64" s="22">
        <f>IF($A64="","",IF($B64="","Enter invoice number",IF($O64="Voided","Voided—excluded",IF($O64="","Choose status",IF($G64="","Choose tax treatment",IF($H64="","Enter sale amount",IF($G64="Review","Review tax treatment",IF($F64="","Check jurisdiction",IF($I64="","Check jurisdiction rate",IF(AND($G64="Taxable",$L64=""),"Enter collected tax",IF(AND($G64="Exempt",$L64&lt;&gt;0,$L64&lt;&gt;""),"Check exempt tax",IF(AND($G64="Taxable",$M64&lt;&gt;"",ABS($M64)&gt;Assumptions!$I$5),"Check tax amount","OK"))))))))))))</f>
        <v/>
      </c>
    </row>
    <row r="65">
      <c r="A65" s="31" t="n"/>
      <c r="B65" s="18" t="n"/>
      <c r="C65" s="18" t="n"/>
      <c r="D65" s="18" t="n"/>
      <c r="E65" s="18" t="n"/>
      <c r="F65" s="19" t="n"/>
      <c r="G65" s="19" t="n"/>
      <c r="H65" s="36" t="n"/>
      <c r="I65" s="38">
        <f>IF(OR($A65="",$F65=""),"",IFERROR(VLOOKUP($F65,Assumptions!$A$5:$C$104,3,FALSE),""))</f>
        <v/>
      </c>
      <c r="J65" s="33">
        <f>IF($A65="","",IF($O65="Voided",0,IF($G65="Taxable",$H65,IF($G65="Exempt",0,""))))</f>
        <v/>
      </c>
      <c r="K65" s="33">
        <f>IF($A65="","",IF($O65="Voided",0,IF($G65="Taxable",IF(OR($J65="",$I65=""),"",IFERROR($J65*$I65,"")),IF($G65="Exempt",0,""))))</f>
        <v/>
      </c>
      <c r="L65" s="36" t="n"/>
      <c r="M65" s="33">
        <f>IF($A65="","",IF($O65="Voided",0,IF($L65="","",IF($K65="","",IFERROR($L65-$K65,"")))))</f>
        <v/>
      </c>
      <c r="N65" s="35">
        <f>IF($A65="","",DATE(YEAR($A65),MONTH($A65),1))</f>
        <v/>
      </c>
      <c r="O65" s="19" t="n"/>
      <c r="P65" s="24">
        <f>IF($A65="","",IF($B65="","Enter invoice number",IF($O65="Voided","Voided—excluded",IF($O65="","Choose status",IF($G65="","Choose tax treatment",IF($H65="","Enter sale amount",IF($G65="Review","Review tax treatment",IF($F65="","Check jurisdiction",IF($I65="","Check jurisdiction rate",IF(AND($G65="Taxable",$L65=""),"Enter collected tax",IF(AND($G65="Exempt",$L65&lt;&gt;0,$L65&lt;&gt;""),"Check exempt tax",IF(AND($G65="Taxable",$M65&lt;&gt;"",ABS($M65)&gt;Assumptions!$I$5),"Check tax amount","OK"))))))))))))</f>
        <v/>
      </c>
    </row>
    <row r="66">
      <c r="A66" s="31" t="n"/>
      <c r="B66" s="18" t="n"/>
      <c r="C66" s="18" t="n"/>
      <c r="D66" s="18" t="n"/>
      <c r="E66" s="18" t="n"/>
      <c r="F66" s="19" t="n"/>
      <c r="G66" s="19" t="n"/>
      <c r="H66" s="36" t="n"/>
      <c r="I66" s="37">
        <f>IF(OR($A66="",$F66=""),"",IFERROR(VLOOKUP($F66,Assumptions!$A$5:$C$104,3,FALSE),""))</f>
        <v/>
      </c>
      <c r="J66" s="32">
        <f>IF($A66="","",IF($O66="Voided",0,IF($G66="Taxable",$H66,IF($G66="Exempt",0,""))))</f>
        <v/>
      </c>
      <c r="K66" s="32">
        <f>IF($A66="","",IF($O66="Voided",0,IF($G66="Taxable",IF(OR($J66="",$I66=""),"",IFERROR($J66*$I66,"")),IF($G66="Exempt",0,""))))</f>
        <v/>
      </c>
      <c r="L66" s="36" t="n"/>
      <c r="M66" s="32">
        <f>IF($A66="","",IF($O66="Voided",0,IF($L66="","",IF($K66="","",IFERROR($L66-$K66,"")))))</f>
        <v/>
      </c>
      <c r="N66" s="34">
        <f>IF($A66="","",DATE(YEAR($A66),MONTH($A66),1))</f>
        <v/>
      </c>
      <c r="O66" s="19" t="n"/>
      <c r="P66" s="22">
        <f>IF($A66="","",IF($B66="","Enter invoice number",IF($O66="Voided","Voided—excluded",IF($O66="","Choose status",IF($G66="","Choose tax treatment",IF($H66="","Enter sale amount",IF($G66="Review","Review tax treatment",IF($F66="","Check jurisdiction",IF($I66="","Check jurisdiction rate",IF(AND($G66="Taxable",$L66=""),"Enter collected tax",IF(AND($G66="Exempt",$L66&lt;&gt;0,$L66&lt;&gt;""),"Check exempt tax",IF(AND($G66="Taxable",$M66&lt;&gt;"",ABS($M66)&gt;Assumptions!$I$5),"Check tax amount","OK"))))))))))))</f>
        <v/>
      </c>
    </row>
    <row r="67">
      <c r="A67" s="31" t="n"/>
      <c r="B67" s="18" t="n"/>
      <c r="C67" s="18" t="n"/>
      <c r="D67" s="18" t="n"/>
      <c r="E67" s="18" t="n"/>
      <c r="F67" s="19" t="n"/>
      <c r="G67" s="19" t="n"/>
      <c r="H67" s="36" t="n"/>
      <c r="I67" s="38">
        <f>IF(OR($A67="",$F67=""),"",IFERROR(VLOOKUP($F67,Assumptions!$A$5:$C$104,3,FALSE),""))</f>
        <v/>
      </c>
      <c r="J67" s="33">
        <f>IF($A67="","",IF($O67="Voided",0,IF($G67="Taxable",$H67,IF($G67="Exempt",0,""))))</f>
        <v/>
      </c>
      <c r="K67" s="33">
        <f>IF($A67="","",IF($O67="Voided",0,IF($G67="Taxable",IF(OR($J67="",$I67=""),"",IFERROR($J67*$I67,"")),IF($G67="Exempt",0,""))))</f>
        <v/>
      </c>
      <c r="L67" s="36" t="n"/>
      <c r="M67" s="33">
        <f>IF($A67="","",IF($O67="Voided",0,IF($L67="","",IF($K67="","",IFERROR($L67-$K67,"")))))</f>
        <v/>
      </c>
      <c r="N67" s="35">
        <f>IF($A67="","",DATE(YEAR($A67),MONTH($A67),1))</f>
        <v/>
      </c>
      <c r="O67" s="19" t="n"/>
      <c r="P67" s="24">
        <f>IF($A67="","",IF($B67="","Enter invoice number",IF($O67="Voided","Voided—excluded",IF($O67="","Choose status",IF($G67="","Choose tax treatment",IF($H67="","Enter sale amount",IF($G67="Review","Review tax treatment",IF($F67="","Check jurisdiction",IF($I67="","Check jurisdiction rate",IF(AND($G67="Taxable",$L67=""),"Enter collected tax",IF(AND($G67="Exempt",$L67&lt;&gt;0,$L67&lt;&gt;""),"Check exempt tax",IF(AND($G67="Taxable",$M67&lt;&gt;"",ABS($M67)&gt;Assumptions!$I$5),"Check tax amount","OK"))))))))))))</f>
        <v/>
      </c>
    </row>
    <row r="68">
      <c r="A68" s="31" t="n"/>
      <c r="B68" s="18" t="n"/>
      <c r="C68" s="18" t="n"/>
      <c r="D68" s="18" t="n"/>
      <c r="E68" s="18" t="n"/>
      <c r="F68" s="19" t="n"/>
      <c r="G68" s="19" t="n"/>
      <c r="H68" s="36" t="n"/>
      <c r="I68" s="37">
        <f>IF(OR($A68="",$F68=""),"",IFERROR(VLOOKUP($F68,Assumptions!$A$5:$C$104,3,FALSE),""))</f>
        <v/>
      </c>
      <c r="J68" s="32">
        <f>IF($A68="","",IF($O68="Voided",0,IF($G68="Taxable",$H68,IF($G68="Exempt",0,""))))</f>
        <v/>
      </c>
      <c r="K68" s="32">
        <f>IF($A68="","",IF($O68="Voided",0,IF($G68="Taxable",IF(OR($J68="",$I68=""),"",IFERROR($J68*$I68,"")),IF($G68="Exempt",0,""))))</f>
        <v/>
      </c>
      <c r="L68" s="36" t="n"/>
      <c r="M68" s="32">
        <f>IF($A68="","",IF($O68="Voided",0,IF($L68="","",IF($K68="","",IFERROR($L68-$K68,"")))))</f>
        <v/>
      </c>
      <c r="N68" s="34">
        <f>IF($A68="","",DATE(YEAR($A68),MONTH($A68),1))</f>
        <v/>
      </c>
      <c r="O68" s="19" t="n"/>
      <c r="P68" s="22">
        <f>IF($A68="","",IF($B68="","Enter invoice number",IF($O68="Voided","Voided—excluded",IF($O68="","Choose status",IF($G68="","Choose tax treatment",IF($H68="","Enter sale amount",IF($G68="Review","Review tax treatment",IF($F68="","Check jurisdiction",IF($I68="","Check jurisdiction rate",IF(AND($G68="Taxable",$L68=""),"Enter collected tax",IF(AND($G68="Exempt",$L68&lt;&gt;0,$L68&lt;&gt;""),"Check exempt tax",IF(AND($G68="Taxable",$M68&lt;&gt;"",ABS($M68)&gt;Assumptions!$I$5),"Check tax amount","OK"))))))))))))</f>
        <v/>
      </c>
    </row>
    <row r="69">
      <c r="A69" s="31" t="n"/>
      <c r="B69" s="18" t="n"/>
      <c r="C69" s="18" t="n"/>
      <c r="D69" s="18" t="n"/>
      <c r="E69" s="18" t="n"/>
      <c r="F69" s="19" t="n"/>
      <c r="G69" s="19" t="n"/>
      <c r="H69" s="36" t="n"/>
      <c r="I69" s="38">
        <f>IF(OR($A69="",$F69=""),"",IFERROR(VLOOKUP($F69,Assumptions!$A$5:$C$104,3,FALSE),""))</f>
        <v/>
      </c>
      <c r="J69" s="33">
        <f>IF($A69="","",IF($O69="Voided",0,IF($G69="Taxable",$H69,IF($G69="Exempt",0,""))))</f>
        <v/>
      </c>
      <c r="K69" s="33">
        <f>IF($A69="","",IF($O69="Voided",0,IF($G69="Taxable",IF(OR($J69="",$I69=""),"",IFERROR($J69*$I69,"")),IF($G69="Exempt",0,""))))</f>
        <v/>
      </c>
      <c r="L69" s="36" t="n"/>
      <c r="M69" s="33">
        <f>IF($A69="","",IF($O69="Voided",0,IF($L69="","",IF($K69="","",IFERROR($L69-$K69,"")))))</f>
        <v/>
      </c>
      <c r="N69" s="35">
        <f>IF($A69="","",DATE(YEAR($A69),MONTH($A69),1))</f>
        <v/>
      </c>
      <c r="O69" s="19" t="n"/>
      <c r="P69" s="24">
        <f>IF($A69="","",IF($B69="","Enter invoice number",IF($O69="Voided","Voided—excluded",IF($O69="","Choose status",IF($G69="","Choose tax treatment",IF($H69="","Enter sale amount",IF($G69="Review","Review tax treatment",IF($F69="","Check jurisdiction",IF($I69="","Check jurisdiction rate",IF(AND($G69="Taxable",$L69=""),"Enter collected tax",IF(AND($G69="Exempt",$L69&lt;&gt;0,$L69&lt;&gt;""),"Check exempt tax",IF(AND($G69="Taxable",$M69&lt;&gt;"",ABS($M69)&gt;Assumptions!$I$5),"Check tax amount","OK"))))))))))))</f>
        <v/>
      </c>
    </row>
    <row r="70">
      <c r="A70" s="31" t="n"/>
      <c r="B70" s="18" t="n"/>
      <c r="C70" s="18" t="n"/>
      <c r="D70" s="18" t="n"/>
      <c r="E70" s="18" t="n"/>
      <c r="F70" s="19" t="n"/>
      <c r="G70" s="19" t="n"/>
      <c r="H70" s="36" t="n"/>
      <c r="I70" s="37">
        <f>IF(OR($A70="",$F70=""),"",IFERROR(VLOOKUP($F70,Assumptions!$A$5:$C$104,3,FALSE),""))</f>
        <v/>
      </c>
      <c r="J70" s="32">
        <f>IF($A70="","",IF($O70="Voided",0,IF($G70="Taxable",$H70,IF($G70="Exempt",0,""))))</f>
        <v/>
      </c>
      <c r="K70" s="32">
        <f>IF($A70="","",IF($O70="Voided",0,IF($G70="Taxable",IF(OR($J70="",$I70=""),"",IFERROR($J70*$I70,"")),IF($G70="Exempt",0,""))))</f>
        <v/>
      </c>
      <c r="L70" s="36" t="n"/>
      <c r="M70" s="32">
        <f>IF($A70="","",IF($O70="Voided",0,IF($L70="","",IF($K70="","",IFERROR($L70-$K70,"")))))</f>
        <v/>
      </c>
      <c r="N70" s="34">
        <f>IF($A70="","",DATE(YEAR($A70),MONTH($A70),1))</f>
        <v/>
      </c>
      <c r="O70" s="19" t="n"/>
      <c r="P70" s="22">
        <f>IF($A70="","",IF($B70="","Enter invoice number",IF($O70="Voided","Voided—excluded",IF($O70="","Choose status",IF($G70="","Choose tax treatment",IF($H70="","Enter sale amount",IF($G70="Review","Review tax treatment",IF($F70="","Check jurisdiction",IF($I70="","Check jurisdiction rate",IF(AND($G70="Taxable",$L70=""),"Enter collected tax",IF(AND($G70="Exempt",$L70&lt;&gt;0,$L70&lt;&gt;""),"Check exempt tax",IF(AND($G70="Taxable",$M70&lt;&gt;"",ABS($M70)&gt;Assumptions!$I$5),"Check tax amount","OK"))))))))))))</f>
        <v/>
      </c>
    </row>
    <row r="71">
      <c r="A71" s="31" t="n"/>
      <c r="B71" s="18" t="n"/>
      <c r="C71" s="18" t="n"/>
      <c r="D71" s="18" t="n"/>
      <c r="E71" s="18" t="n"/>
      <c r="F71" s="19" t="n"/>
      <c r="G71" s="19" t="n"/>
      <c r="H71" s="36" t="n"/>
      <c r="I71" s="38">
        <f>IF(OR($A71="",$F71=""),"",IFERROR(VLOOKUP($F71,Assumptions!$A$5:$C$104,3,FALSE),""))</f>
        <v/>
      </c>
      <c r="J71" s="33">
        <f>IF($A71="","",IF($O71="Voided",0,IF($G71="Taxable",$H71,IF($G71="Exempt",0,""))))</f>
        <v/>
      </c>
      <c r="K71" s="33">
        <f>IF($A71="","",IF($O71="Voided",0,IF($G71="Taxable",IF(OR($J71="",$I71=""),"",IFERROR($J71*$I71,"")),IF($G71="Exempt",0,""))))</f>
        <v/>
      </c>
      <c r="L71" s="36" t="n"/>
      <c r="M71" s="33">
        <f>IF($A71="","",IF($O71="Voided",0,IF($L71="","",IF($K71="","",IFERROR($L71-$K71,"")))))</f>
        <v/>
      </c>
      <c r="N71" s="35">
        <f>IF($A71="","",DATE(YEAR($A71),MONTH($A71),1))</f>
        <v/>
      </c>
      <c r="O71" s="19" t="n"/>
      <c r="P71" s="24">
        <f>IF($A71="","",IF($B71="","Enter invoice number",IF($O71="Voided","Voided—excluded",IF($O71="","Choose status",IF($G71="","Choose tax treatment",IF($H71="","Enter sale amount",IF($G71="Review","Review tax treatment",IF($F71="","Check jurisdiction",IF($I71="","Check jurisdiction rate",IF(AND($G71="Taxable",$L71=""),"Enter collected tax",IF(AND($G71="Exempt",$L71&lt;&gt;0,$L71&lt;&gt;""),"Check exempt tax",IF(AND($G71="Taxable",$M71&lt;&gt;"",ABS($M71)&gt;Assumptions!$I$5),"Check tax amount","OK"))))))))))))</f>
        <v/>
      </c>
    </row>
    <row r="72">
      <c r="A72" s="31" t="n"/>
      <c r="B72" s="18" t="n"/>
      <c r="C72" s="18" t="n"/>
      <c r="D72" s="18" t="n"/>
      <c r="E72" s="18" t="n"/>
      <c r="F72" s="19" t="n"/>
      <c r="G72" s="19" t="n"/>
      <c r="H72" s="36" t="n"/>
      <c r="I72" s="37">
        <f>IF(OR($A72="",$F72=""),"",IFERROR(VLOOKUP($F72,Assumptions!$A$5:$C$104,3,FALSE),""))</f>
        <v/>
      </c>
      <c r="J72" s="32">
        <f>IF($A72="","",IF($O72="Voided",0,IF($G72="Taxable",$H72,IF($G72="Exempt",0,""))))</f>
        <v/>
      </c>
      <c r="K72" s="32">
        <f>IF($A72="","",IF($O72="Voided",0,IF($G72="Taxable",IF(OR($J72="",$I72=""),"",IFERROR($J72*$I72,"")),IF($G72="Exempt",0,""))))</f>
        <v/>
      </c>
      <c r="L72" s="36" t="n"/>
      <c r="M72" s="32">
        <f>IF($A72="","",IF($O72="Voided",0,IF($L72="","",IF($K72="","",IFERROR($L72-$K72,"")))))</f>
        <v/>
      </c>
      <c r="N72" s="34">
        <f>IF($A72="","",DATE(YEAR($A72),MONTH($A72),1))</f>
        <v/>
      </c>
      <c r="O72" s="19" t="n"/>
      <c r="P72" s="22">
        <f>IF($A72="","",IF($B72="","Enter invoice number",IF($O72="Voided","Voided—excluded",IF($O72="","Choose status",IF($G72="","Choose tax treatment",IF($H72="","Enter sale amount",IF($G72="Review","Review tax treatment",IF($F72="","Check jurisdiction",IF($I72="","Check jurisdiction rate",IF(AND($G72="Taxable",$L72=""),"Enter collected tax",IF(AND($G72="Exempt",$L72&lt;&gt;0,$L72&lt;&gt;""),"Check exempt tax",IF(AND($G72="Taxable",$M72&lt;&gt;"",ABS($M72)&gt;Assumptions!$I$5),"Check tax amount","OK"))))))))))))</f>
        <v/>
      </c>
    </row>
    <row r="73">
      <c r="A73" s="31" t="n"/>
      <c r="B73" s="18" t="n"/>
      <c r="C73" s="18" t="n"/>
      <c r="D73" s="18" t="n"/>
      <c r="E73" s="18" t="n"/>
      <c r="F73" s="19" t="n"/>
      <c r="G73" s="19" t="n"/>
      <c r="H73" s="36" t="n"/>
      <c r="I73" s="38">
        <f>IF(OR($A73="",$F73=""),"",IFERROR(VLOOKUP($F73,Assumptions!$A$5:$C$104,3,FALSE),""))</f>
        <v/>
      </c>
      <c r="J73" s="33">
        <f>IF($A73="","",IF($O73="Voided",0,IF($G73="Taxable",$H73,IF($G73="Exempt",0,""))))</f>
        <v/>
      </c>
      <c r="K73" s="33">
        <f>IF($A73="","",IF($O73="Voided",0,IF($G73="Taxable",IF(OR($J73="",$I73=""),"",IFERROR($J73*$I73,"")),IF($G73="Exempt",0,""))))</f>
        <v/>
      </c>
      <c r="L73" s="36" t="n"/>
      <c r="M73" s="33">
        <f>IF($A73="","",IF($O73="Voided",0,IF($L73="","",IF($K73="","",IFERROR($L73-$K73,"")))))</f>
        <v/>
      </c>
      <c r="N73" s="35">
        <f>IF($A73="","",DATE(YEAR($A73),MONTH($A73),1))</f>
        <v/>
      </c>
      <c r="O73" s="19" t="n"/>
      <c r="P73" s="24">
        <f>IF($A73="","",IF($B73="","Enter invoice number",IF($O73="Voided","Voided—excluded",IF($O73="","Choose status",IF($G73="","Choose tax treatment",IF($H73="","Enter sale amount",IF($G73="Review","Review tax treatment",IF($F73="","Check jurisdiction",IF($I73="","Check jurisdiction rate",IF(AND($G73="Taxable",$L73=""),"Enter collected tax",IF(AND($G73="Exempt",$L73&lt;&gt;0,$L73&lt;&gt;""),"Check exempt tax",IF(AND($G73="Taxable",$M73&lt;&gt;"",ABS($M73)&gt;Assumptions!$I$5),"Check tax amount","OK"))))))))))))</f>
        <v/>
      </c>
    </row>
    <row r="74">
      <c r="A74" s="31" t="n"/>
      <c r="B74" s="18" t="n"/>
      <c r="C74" s="18" t="n"/>
      <c r="D74" s="18" t="n"/>
      <c r="E74" s="18" t="n"/>
      <c r="F74" s="19" t="n"/>
      <c r="G74" s="19" t="n"/>
      <c r="H74" s="36" t="n"/>
      <c r="I74" s="37">
        <f>IF(OR($A74="",$F74=""),"",IFERROR(VLOOKUP($F74,Assumptions!$A$5:$C$104,3,FALSE),""))</f>
        <v/>
      </c>
      <c r="J74" s="32">
        <f>IF($A74="","",IF($O74="Voided",0,IF($G74="Taxable",$H74,IF($G74="Exempt",0,""))))</f>
        <v/>
      </c>
      <c r="K74" s="32">
        <f>IF($A74="","",IF($O74="Voided",0,IF($G74="Taxable",IF(OR($J74="",$I74=""),"",IFERROR($J74*$I74,"")),IF($G74="Exempt",0,""))))</f>
        <v/>
      </c>
      <c r="L74" s="36" t="n"/>
      <c r="M74" s="32">
        <f>IF($A74="","",IF($O74="Voided",0,IF($L74="","",IF($K74="","",IFERROR($L74-$K74,"")))))</f>
        <v/>
      </c>
      <c r="N74" s="34">
        <f>IF($A74="","",DATE(YEAR($A74),MONTH($A74),1))</f>
        <v/>
      </c>
      <c r="O74" s="19" t="n"/>
      <c r="P74" s="22">
        <f>IF($A74="","",IF($B74="","Enter invoice number",IF($O74="Voided","Voided—excluded",IF($O74="","Choose status",IF($G74="","Choose tax treatment",IF($H74="","Enter sale amount",IF($G74="Review","Review tax treatment",IF($F74="","Check jurisdiction",IF($I74="","Check jurisdiction rate",IF(AND($G74="Taxable",$L74=""),"Enter collected tax",IF(AND($G74="Exempt",$L74&lt;&gt;0,$L74&lt;&gt;""),"Check exempt tax",IF(AND($G74="Taxable",$M74&lt;&gt;"",ABS($M74)&gt;Assumptions!$I$5),"Check tax amount","OK"))))))))))))</f>
        <v/>
      </c>
    </row>
    <row r="75">
      <c r="A75" s="31" t="n"/>
      <c r="B75" s="18" t="n"/>
      <c r="C75" s="18" t="n"/>
      <c r="D75" s="18" t="n"/>
      <c r="E75" s="18" t="n"/>
      <c r="F75" s="19" t="n"/>
      <c r="G75" s="19" t="n"/>
      <c r="H75" s="36" t="n"/>
      <c r="I75" s="38">
        <f>IF(OR($A75="",$F75=""),"",IFERROR(VLOOKUP($F75,Assumptions!$A$5:$C$104,3,FALSE),""))</f>
        <v/>
      </c>
      <c r="J75" s="33">
        <f>IF($A75="","",IF($O75="Voided",0,IF($G75="Taxable",$H75,IF($G75="Exempt",0,""))))</f>
        <v/>
      </c>
      <c r="K75" s="33">
        <f>IF($A75="","",IF($O75="Voided",0,IF($G75="Taxable",IF(OR($J75="",$I75=""),"",IFERROR($J75*$I75,"")),IF($G75="Exempt",0,""))))</f>
        <v/>
      </c>
      <c r="L75" s="36" t="n"/>
      <c r="M75" s="33">
        <f>IF($A75="","",IF($O75="Voided",0,IF($L75="","",IF($K75="","",IFERROR($L75-$K75,"")))))</f>
        <v/>
      </c>
      <c r="N75" s="35">
        <f>IF($A75="","",DATE(YEAR($A75),MONTH($A75),1))</f>
        <v/>
      </c>
      <c r="O75" s="19" t="n"/>
      <c r="P75" s="24">
        <f>IF($A75="","",IF($B75="","Enter invoice number",IF($O75="Voided","Voided—excluded",IF($O75="","Choose status",IF($G75="","Choose tax treatment",IF($H75="","Enter sale amount",IF($G75="Review","Review tax treatment",IF($F75="","Check jurisdiction",IF($I75="","Check jurisdiction rate",IF(AND($G75="Taxable",$L75=""),"Enter collected tax",IF(AND($G75="Exempt",$L75&lt;&gt;0,$L75&lt;&gt;""),"Check exempt tax",IF(AND($G75="Taxable",$M75&lt;&gt;"",ABS($M75)&gt;Assumptions!$I$5),"Check tax amount","OK"))))))))))))</f>
        <v/>
      </c>
    </row>
    <row r="76">
      <c r="A76" s="31" t="n"/>
      <c r="B76" s="18" t="n"/>
      <c r="C76" s="18" t="n"/>
      <c r="D76" s="18" t="n"/>
      <c r="E76" s="18" t="n"/>
      <c r="F76" s="19" t="n"/>
      <c r="G76" s="19" t="n"/>
      <c r="H76" s="36" t="n"/>
      <c r="I76" s="37">
        <f>IF(OR($A76="",$F76=""),"",IFERROR(VLOOKUP($F76,Assumptions!$A$5:$C$104,3,FALSE),""))</f>
        <v/>
      </c>
      <c r="J76" s="32">
        <f>IF($A76="","",IF($O76="Voided",0,IF($G76="Taxable",$H76,IF($G76="Exempt",0,""))))</f>
        <v/>
      </c>
      <c r="K76" s="32">
        <f>IF($A76="","",IF($O76="Voided",0,IF($G76="Taxable",IF(OR($J76="",$I76=""),"",IFERROR($J76*$I76,"")),IF($G76="Exempt",0,""))))</f>
        <v/>
      </c>
      <c r="L76" s="36" t="n"/>
      <c r="M76" s="32">
        <f>IF($A76="","",IF($O76="Voided",0,IF($L76="","",IF($K76="","",IFERROR($L76-$K76,"")))))</f>
        <v/>
      </c>
      <c r="N76" s="34">
        <f>IF($A76="","",DATE(YEAR($A76),MONTH($A76),1))</f>
        <v/>
      </c>
      <c r="O76" s="19" t="n"/>
      <c r="P76" s="22">
        <f>IF($A76="","",IF($B76="","Enter invoice number",IF($O76="Voided","Voided—excluded",IF($O76="","Choose status",IF($G76="","Choose tax treatment",IF($H76="","Enter sale amount",IF($G76="Review","Review tax treatment",IF($F76="","Check jurisdiction",IF($I76="","Check jurisdiction rate",IF(AND($G76="Taxable",$L76=""),"Enter collected tax",IF(AND($G76="Exempt",$L76&lt;&gt;0,$L76&lt;&gt;""),"Check exempt tax",IF(AND($G76="Taxable",$M76&lt;&gt;"",ABS($M76)&gt;Assumptions!$I$5),"Check tax amount","OK"))))))))))))</f>
        <v/>
      </c>
    </row>
    <row r="77">
      <c r="A77" s="31" t="n"/>
      <c r="B77" s="18" t="n"/>
      <c r="C77" s="18" t="n"/>
      <c r="D77" s="18" t="n"/>
      <c r="E77" s="18" t="n"/>
      <c r="F77" s="19" t="n"/>
      <c r="G77" s="19" t="n"/>
      <c r="H77" s="36" t="n"/>
      <c r="I77" s="38">
        <f>IF(OR($A77="",$F77=""),"",IFERROR(VLOOKUP($F77,Assumptions!$A$5:$C$104,3,FALSE),""))</f>
        <v/>
      </c>
      <c r="J77" s="33">
        <f>IF($A77="","",IF($O77="Voided",0,IF($G77="Taxable",$H77,IF($G77="Exempt",0,""))))</f>
        <v/>
      </c>
      <c r="K77" s="33">
        <f>IF($A77="","",IF($O77="Voided",0,IF($G77="Taxable",IF(OR($J77="",$I77=""),"",IFERROR($J77*$I77,"")),IF($G77="Exempt",0,""))))</f>
        <v/>
      </c>
      <c r="L77" s="36" t="n"/>
      <c r="M77" s="33">
        <f>IF($A77="","",IF($O77="Voided",0,IF($L77="","",IF($K77="","",IFERROR($L77-$K77,"")))))</f>
        <v/>
      </c>
      <c r="N77" s="35">
        <f>IF($A77="","",DATE(YEAR($A77),MONTH($A77),1))</f>
        <v/>
      </c>
      <c r="O77" s="19" t="n"/>
      <c r="P77" s="24">
        <f>IF($A77="","",IF($B77="","Enter invoice number",IF($O77="Voided","Voided—excluded",IF($O77="","Choose status",IF($G77="","Choose tax treatment",IF($H77="","Enter sale amount",IF($G77="Review","Review tax treatment",IF($F77="","Check jurisdiction",IF($I77="","Check jurisdiction rate",IF(AND($G77="Taxable",$L77=""),"Enter collected tax",IF(AND($G77="Exempt",$L77&lt;&gt;0,$L77&lt;&gt;""),"Check exempt tax",IF(AND($G77="Taxable",$M77&lt;&gt;"",ABS($M77)&gt;Assumptions!$I$5),"Check tax amount","OK"))))))))))))</f>
        <v/>
      </c>
    </row>
    <row r="78">
      <c r="A78" s="31" t="n"/>
      <c r="B78" s="18" t="n"/>
      <c r="C78" s="18" t="n"/>
      <c r="D78" s="18" t="n"/>
      <c r="E78" s="18" t="n"/>
      <c r="F78" s="19" t="n"/>
      <c r="G78" s="19" t="n"/>
      <c r="H78" s="36" t="n"/>
      <c r="I78" s="37">
        <f>IF(OR($A78="",$F78=""),"",IFERROR(VLOOKUP($F78,Assumptions!$A$5:$C$104,3,FALSE),""))</f>
        <v/>
      </c>
      <c r="J78" s="32">
        <f>IF($A78="","",IF($O78="Voided",0,IF($G78="Taxable",$H78,IF($G78="Exempt",0,""))))</f>
        <v/>
      </c>
      <c r="K78" s="32">
        <f>IF($A78="","",IF($O78="Voided",0,IF($G78="Taxable",IF(OR($J78="",$I78=""),"",IFERROR($J78*$I78,"")),IF($G78="Exempt",0,""))))</f>
        <v/>
      </c>
      <c r="L78" s="36" t="n"/>
      <c r="M78" s="32">
        <f>IF($A78="","",IF($O78="Voided",0,IF($L78="","",IF($K78="","",IFERROR($L78-$K78,"")))))</f>
        <v/>
      </c>
      <c r="N78" s="34">
        <f>IF($A78="","",DATE(YEAR($A78),MONTH($A78),1))</f>
        <v/>
      </c>
      <c r="O78" s="19" t="n"/>
      <c r="P78" s="22">
        <f>IF($A78="","",IF($B78="","Enter invoice number",IF($O78="Voided","Voided—excluded",IF($O78="","Choose status",IF($G78="","Choose tax treatment",IF($H78="","Enter sale amount",IF($G78="Review","Review tax treatment",IF($F78="","Check jurisdiction",IF($I78="","Check jurisdiction rate",IF(AND($G78="Taxable",$L78=""),"Enter collected tax",IF(AND($G78="Exempt",$L78&lt;&gt;0,$L78&lt;&gt;""),"Check exempt tax",IF(AND($G78="Taxable",$M78&lt;&gt;"",ABS($M78)&gt;Assumptions!$I$5),"Check tax amount","OK"))))))))))))</f>
        <v/>
      </c>
    </row>
    <row r="79">
      <c r="A79" s="31" t="n"/>
      <c r="B79" s="18" t="n"/>
      <c r="C79" s="18" t="n"/>
      <c r="D79" s="18" t="n"/>
      <c r="E79" s="18" t="n"/>
      <c r="F79" s="19" t="n"/>
      <c r="G79" s="19" t="n"/>
      <c r="H79" s="36" t="n"/>
      <c r="I79" s="38">
        <f>IF(OR($A79="",$F79=""),"",IFERROR(VLOOKUP($F79,Assumptions!$A$5:$C$104,3,FALSE),""))</f>
        <v/>
      </c>
      <c r="J79" s="33">
        <f>IF($A79="","",IF($O79="Voided",0,IF($G79="Taxable",$H79,IF($G79="Exempt",0,""))))</f>
        <v/>
      </c>
      <c r="K79" s="33">
        <f>IF($A79="","",IF($O79="Voided",0,IF($G79="Taxable",IF(OR($J79="",$I79=""),"",IFERROR($J79*$I79,"")),IF($G79="Exempt",0,""))))</f>
        <v/>
      </c>
      <c r="L79" s="36" t="n"/>
      <c r="M79" s="33">
        <f>IF($A79="","",IF($O79="Voided",0,IF($L79="","",IF($K79="","",IFERROR($L79-$K79,"")))))</f>
        <v/>
      </c>
      <c r="N79" s="35">
        <f>IF($A79="","",DATE(YEAR($A79),MONTH($A79),1))</f>
        <v/>
      </c>
      <c r="O79" s="19" t="n"/>
      <c r="P79" s="24">
        <f>IF($A79="","",IF($B79="","Enter invoice number",IF($O79="Voided","Voided—excluded",IF($O79="","Choose status",IF($G79="","Choose tax treatment",IF($H79="","Enter sale amount",IF($G79="Review","Review tax treatment",IF($F79="","Check jurisdiction",IF($I79="","Check jurisdiction rate",IF(AND($G79="Taxable",$L79=""),"Enter collected tax",IF(AND($G79="Exempt",$L79&lt;&gt;0,$L79&lt;&gt;""),"Check exempt tax",IF(AND($G79="Taxable",$M79&lt;&gt;"",ABS($M79)&gt;Assumptions!$I$5),"Check tax amount","OK"))))))))))))</f>
        <v/>
      </c>
    </row>
    <row r="80">
      <c r="A80" s="31" t="n"/>
      <c r="B80" s="18" t="n"/>
      <c r="C80" s="18" t="n"/>
      <c r="D80" s="18" t="n"/>
      <c r="E80" s="18" t="n"/>
      <c r="F80" s="19" t="n"/>
      <c r="G80" s="19" t="n"/>
      <c r="H80" s="36" t="n"/>
      <c r="I80" s="37">
        <f>IF(OR($A80="",$F80=""),"",IFERROR(VLOOKUP($F80,Assumptions!$A$5:$C$104,3,FALSE),""))</f>
        <v/>
      </c>
      <c r="J80" s="32">
        <f>IF($A80="","",IF($O80="Voided",0,IF($G80="Taxable",$H80,IF($G80="Exempt",0,""))))</f>
        <v/>
      </c>
      <c r="K80" s="32">
        <f>IF($A80="","",IF($O80="Voided",0,IF($G80="Taxable",IF(OR($J80="",$I80=""),"",IFERROR($J80*$I80,"")),IF($G80="Exempt",0,""))))</f>
        <v/>
      </c>
      <c r="L80" s="36" t="n"/>
      <c r="M80" s="32">
        <f>IF($A80="","",IF($O80="Voided",0,IF($L80="","",IF($K80="","",IFERROR($L80-$K80,"")))))</f>
        <v/>
      </c>
      <c r="N80" s="34">
        <f>IF($A80="","",DATE(YEAR($A80),MONTH($A80),1))</f>
        <v/>
      </c>
      <c r="O80" s="19" t="n"/>
      <c r="P80" s="22">
        <f>IF($A80="","",IF($B80="","Enter invoice number",IF($O80="Voided","Voided—excluded",IF($O80="","Choose status",IF($G80="","Choose tax treatment",IF($H80="","Enter sale amount",IF($G80="Review","Review tax treatment",IF($F80="","Check jurisdiction",IF($I80="","Check jurisdiction rate",IF(AND($G80="Taxable",$L80=""),"Enter collected tax",IF(AND($G80="Exempt",$L80&lt;&gt;0,$L80&lt;&gt;""),"Check exempt tax",IF(AND($G80="Taxable",$M80&lt;&gt;"",ABS($M80)&gt;Assumptions!$I$5),"Check tax amount","OK"))))))))))))</f>
        <v/>
      </c>
    </row>
    <row r="81">
      <c r="A81" s="31" t="n"/>
      <c r="B81" s="18" t="n"/>
      <c r="C81" s="18" t="n"/>
      <c r="D81" s="18" t="n"/>
      <c r="E81" s="18" t="n"/>
      <c r="F81" s="19" t="n"/>
      <c r="G81" s="19" t="n"/>
      <c r="H81" s="36" t="n"/>
      <c r="I81" s="38">
        <f>IF(OR($A81="",$F81=""),"",IFERROR(VLOOKUP($F81,Assumptions!$A$5:$C$104,3,FALSE),""))</f>
        <v/>
      </c>
      <c r="J81" s="33">
        <f>IF($A81="","",IF($O81="Voided",0,IF($G81="Taxable",$H81,IF($G81="Exempt",0,""))))</f>
        <v/>
      </c>
      <c r="K81" s="33">
        <f>IF($A81="","",IF($O81="Voided",0,IF($G81="Taxable",IF(OR($J81="",$I81=""),"",IFERROR($J81*$I81,"")),IF($G81="Exempt",0,""))))</f>
        <v/>
      </c>
      <c r="L81" s="36" t="n"/>
      <c r="M81" s="33">
        <f>IF($A81="","",IF($O81="Voided",0,IF($L81="","",IF($K81="","",IFERROR($L81-$K81,"")))))</f>
        <v/>
      </c>
      <c r="N81" s="35">
        <f>IF($A81="","",DATE(YEAR($A81),MONTH($A81),1))</f>
        <v/>
      </c>
      <c r="O81" s="19" t="n"/>
      <c r="P81" s="24">
        <f>IF($A81="","",IF($B81="","Enter invoice number",IF($O81="Voided","Voided—excluded",IF($O81="","Choose status",IF($G81="","Choose tax treatment",IF($H81="","Enter sale amount",IF($G81="Review","Review tax treatment",IF($F81="","Check jurisdiction",IF($I81="","Check jurisdiction rate",IF(AND($G81="Taxable",$L81=""),"Enter collected tax",IF(AND($G81="Exempt",$L81&lt;&gt;0,$L81&lt;&gt;""),"Check exempt tax",IF(AND($G81="Taxable",$M81&lt;&gt;"",ABS($M81)&gt;Assumptions!$I$5),"Check tax amount","OK"))))))))))))</f>
        <v/>
      </c>
    </row>
    <row r="82">
      <c r="A82" s="31" t="n"/>
      <c r="B82" s="18" t="n"/>
      <c r="C82" s="18" t="n"/>
      <c r="D82" s="18" t="n"/>
      <c r="E82" s="18" t="n"/>
      <c r="F82" s="19" t="n"/>
      <c r="G82" s="19" t="n"/>
      <c r="H82" s="36" t="n"/>
      <c r="I82" s="37">
        <f>IF(OR($A82="",$F82=""),"",IFERROR(VLOOKUP($F82,Assumptions!$A$5:$C$104,3,FALSE),""))</f>
        <v/>
      </c>
      <c r="J82" s="32">
        <f>IF($A82="","",IF($O82="Voided",0,IF($G82="Taxable",$H82,IF($G82="Exempt",0,""))))</f>
        <v/>
      </c>
      <c r="K82" s="32">
        <f>IF($A82="","",IF($O82="Voided",0,IF($G82="Taxable",IF(OR($J82="",$I82=""),"",IFERROR($J82*$I82,"")),IF($G82="Exempt",0,""))))</f>
        <v/>
      </c>
      <c r="L82" s="36" t="n"/>
      <c r="M82" s="32">
        <f>IF($A82="","",IF($O82="Voided",0,IF($L82="","",IF($K82="","",IFERROR($L82-$K82,"")))))</f>
        <v/>
      </c>
      <c r="N82" s="34">
        <f>IF($A82="","",DATE(YEAR($A82),MONTH($A82),1))</f>
        <v/>
      </c>
      <c r="O82" s="19" t="n"/>
      <c r="P82" s="22">
        <f>IF($A82="","",IF($B82="","Enter invoice number",IF($O82="Voided","Voided—excluded",IF($O82="","Choose status",IF($G82="","Choose tax treatment",IF($H82="","Enter sale amount",IF($G82="Review","Review tax treatment",IF($F82="","Check jurisdiction",IF($I82="","Check jurisdiction rate",IF(AND($G82="Taxable",$L82=""),"Enter collected tax",IF(AND($G82="Exempt",$L82&lt;&gt;0,$L82&lt;&gt;""),"Check exempt tax",IF(AND($G82="Taxable",$M82&lt;&gt;"",ABS($M82)&gt;Assumptions!$I$5),"Check tax amount","OK"))))))))))))</f>
        <v/>
      </c>
    </row>
    <row r="83">
      <c r="A83" s="31" t="n"/>
      <c r="B83" s="18" t="n"/>
      <c r="C83" s="18" t="n"/>
      <c r="D83" s="18" t="n"/>
      <c r="E83" s="18" t="n"/>
      <c r="F83" s="19" t="n"/>
      <c r="G83" s="19" t="n"/>
      <c r="H83" s="36" t="n"/>
      <c r="I83" s="38">
        <f>IF(OR($A83="",$F83=""),"",IFERROR(VLOOKUP($F83,Assumptions!$A$5:$C$104,3,FALSE),""))</f>
        <v/>
      </c>
      <c r="J83" s="33">
        <f>IF($A83="","",IF($O83="Voided",0,IF($G83="Taxable",$H83,IF($G83="Exempt",0,""))))</f>
        <v/>
      </c>
      <c r="K83" s="33">
        <f>IF($A83="","",IF($O83="Voided",0,IF($G83="Taxable",IF(OR($J83="",$I83=""),"",IFERROR($J83*$I83,"")),IF($G83="Exempt",0,""))))</f>
        <v/>
      </c>
      <c r="L83" s="36" t="n"/>
      <c r="M83" s="33">
        <f>IF($A83="","",IF($O83="Voided",0,IF($L83="","",IF($K83="","",IFERROR($L83-$K83,"")))))</f>
        <v/>
      </c>
      <c r="N83" s="35">
        <f>IF($A83="","",DATE(YEAR($A83),MONTH($A83),1))</f>
        <v/>
      </c>
      <c r="O83" s="19" t="n"/>
      <c r="P83" s="24">
        <f>IF($A83="","",IF($B83="","Enter invoice number",IF($O83="Voided","Voided—excluded",IF($O83="","Choose status",IF($G83="","Choose tax treatment",IF($H83="","Enter sale amount",IF($G83="Review","Review tax treatment",IF($F83="","Check jurisdiction",IF($I83="","Check jurisdiction rate",IF(AND($G83="Taxable",$L83=""),"Enter collected tax",IF(AND($G83="Exempt",$L83&lt;&gt;0,$L83&lt;&gt;""),"Check exempt tax",IF(AND($G83="Taxable",$M83&lt;&gt;"",ABS($M83)&gt;Assumptions!$I$5),"Check tax amount","OK"))))))))))))</f>
        <v/>
      </c>
    </row>
    <row r="84">
      <c r="A84" s="31" t="n"/>
      <c r="B84" s="18" t="n"/>
      <c r="C84" s="18" t="n"/>
      <c r="D84" s="18" t="n"/>
      <c r="E84" s="18" t="n"/>
      <c r="F84" s="19" t="n"/>
      <c r="G84" s="19" t="n"/>
      <c r="H84" s="36" t="n"/>
      <c r="I84" s="37">
        <f>IF(OR($A84="",$F84=""),"",IFERROR(VLOOKUP($F84,Assumptions!$A$5:$C$104,3,FALSE),""))</f>
        <v/>
      </c>
      <c r="J84" s="32">
        <f>IF($A84="","",IF($O84="Voided",0,IF($G84="Taxable",$H84,IF($G84="Exempt",0,""))))</f>
        <v/>
      </c>
      <c r="K84" s="32">
        <f>IF($A84="","",IF($O84="Voided",0,IF($G84="Taxable",IF(OR($J84="",$I84=""),"",IFERROR($J84*$I84,"")),IF($G84="Exempt",0,""))))</f>
        <v/>
      </c>
      <c r="L84" s="36" t="n"/>
      <c r="M84" s="32">
        <f>IF($A84="","",IF($O84="Voided",0,IF($L84="","",IF($K84="","",IFERROR($L84-$K84,"")))))</f>
        <v/>
      </c>
      <c r="N84" s="34">
        <f>IF($A84="","",DATE(YEAR($A84),MONTH($A84),1))</f>
        <v/>
      </c>
      <c r="O84" s="19" t="n"/>
      <c r="P84" s="22">
        <f>IF($A84="","",IF($B84="","Enter invoice number",IF($O84="Voided","Voided—excluded",IF($O84="","Choose status",IF($G84="","Choose tax treatment",IF($H84="","Enter sale amount",IF($G84="Review","Review tax treatment",IF($F84="","Check jurisdiction",IF($I84="","Check jurisdiction rate",IF(AND($G84="Taxable",$L84=""),"Enter collected tax",IF(AND($G84="Exempt",$L84&lt;&gt;0,$L84&lt;&gt;""),"Check exempt tax",IF(AND($G84="Taxable",$M84&lt;&gt;"",ABS($M84)&gt;Assumptions!$I$5),"Check tax amount","OK"))))))))))))</f>
        <v/>
      </c>
    </row>
    <row r="85">
      <c r="A85" s="31" t="n"/>
      <c r="B85" s="18" t="n"/>
      <c r="C85" s="18" t="n"/>
      <c r="D85" s="18" t="n"/>
      <c r="E85" s="18" t="n"/>
      <c r="F85" s="19" t="n"/>
      <c r="G85" s="19" t="n"/>
      <c r="H85" s="36" t="n"/>
      <c r="I85" s="38">
        <f>IF(OR($A85="",$F85=""),"",IFERROR(VLOOKUP($F85,Assumptions!$A$5:$C$104,3,FALSE),""))</f>
        <v/>
      </c>
      <c r="J85" s="33">
        <f>IF($A85="","",IF($O85="Voided",0,IF($G85="Taxable",$H85,IF($G85="Exempt",0,""))))</f>
        <v/>
      </c>
      <c r="K85" s="33">
        <f>IF($A85="","",IF($O85="Voided",0,IF($G85="Taxable",IF(OR($J85="",$I85=""),"",IFERROR($J85*$I85,"")),IF($G85="Exempt",0,""))))</f>
        <v/>
      </c>
      <c r="L85" s="36" t="n"/>
      <c r="M85" s="33">
        <f>IF($A85="","",IF($O85="Voided",0,IF($L85="","",IF($K85="","",IFERROR($L85-$K85,"")))))</f>
        <v/>
      </c>
      <c r="N85" s="35">
        <f>IF($A85="","",DATE(YEAR($A85),MONTH($A85),1))</f>
        <v/>
      </c>
      <c r="O85" s="19" t="n"/>
      <c r="P85" s="24">
        <f>IF($A85="","",IF($B85="","Enter invoice number",IF($O85="Voided","Voided—excluded",IF($O85="","Choose status",IF($G85="","Choose tax treatment",IF($H85="","Enter sale amount",IF($G85="Review","Review tax treatment",IF($F85="","Check jurisdiction",IF($I85="","Check jurisdiction rate",IF(AND($G85="Taxable",$L85=""),"Enter collected tax",IF(AND($G85="Exempt",$L85&lt;&gt;0,$L85&lt;&gt;""),"Check exempt tax",IF(AND($G85="Taxable",$M85&lt;&gt;"",ABS($M85)&gt;Assumptions!$I$5),"Check tax amount","OK"))))))))))))</f>
        <v/>
      </c>
    </row>
    <row r="86">
      <c r="A86" s="31" t="n"/>
      <c r="B86" s="18" t="n"/>
      <c r="C86" s="18" t="n"/>
      <c r="D86" s="18" t="n"/>
      <c r="E86" s="18" t="n"/>
      <c r="F86" s="19" t="n"/>
      <c r="G86" s="19" t="n"/>
      <c r="H86" s="36" t="n"/>
      <c r="I86" s="37">
        <f>IF(OR($A86="",$F86=""),"",IFERROR(VLOOKUP($F86,Assumptions!$A$5:$C$104,3,FALSE),""))</f>
        <v/>
      </c>
      <c r="J86" s="32">
        <f>IF($A86="","",IF($O86="Voided",0,IF($G86="Taxable",$H86,IF($G86="Exempt",0,""))))</f>
        <v/>
      </c>
      <c r="K86" s="32">
        <f>IF($A86="","",IF($O86="Voided",0,IF($G86="Taxable",IF(OR($J86="",$I86=""),"",IFERROR($J86*$I86,"")),IF($G86="Exempt",0,""))))</f>
        <v/>
      </c>
      <c r="L86" s="36" t="n"/>
      <c r="M86" s="32">
        <f>IF($A86="","",IF($O86="Voided",0,IF($L86="","",IF($K86="","",IFERROR($L86-$K86,"")))))</f>
        <v/>
      </c>
      <c r="N86" s="34">
        <f>IF($A86="","",DATE(YEAR($A86),MONTH($A86),1))</f>
        <v/>
      </c>
      <c r="O86" s="19" t="n"/>
      <c r="P86" s="22">
        <f>IF($A86="","",IF($B86="","Enter invoice number",IF($O86="Voided","Voided—excluded",IF($O86="","Choose status",IF($G86="","Choose tax treatment",IF($H86="","Enter sale amount",IF($G86="Review","Review tax treatment",IF($F86="","Check jurisdiction",IF($I86="","Check jurisdiction rate",IF(AND($G86="Taxable",$L86=""),"Enter collected tax",IF(AND($G86="Exempt",$L86&lt;&gt;0,$L86&lt;&gt;""),"Check exempt tax",IF(AND($G86="Taxable",$M86&lt;&gt;"",ABS($M86)&gt;Assumptions!$I$5),"Check tax amount","OK"))))))))))))</f>
        <v/>
      </c>
    </row>
    <row r="87">
      <c r="A87" s="31" t="n"/>
      <c r="B87" s="18" t="n"/>
      <c r="C87" s="18" t="n"/>
      <c r="D87" s="18" t="n"/>
      <c r="E87" s="18" t="n"/>
      <c r="F87" s="19" t="n"/>
      <c r="G87" s="19" t="n"/>
      <c r="H87" s="36" t="n"/>
      <c r="I87" s="38">
        <f>IF(OR($A87="",$F87=""),"",IFERROR(VLOOKUP($F87,Assumptions!$A$5:$C$104,3,FALSE),""))</f>
        <v/>
      </c>
      <c r="J87" s="33">
        <f>IF($A87="","",IF($O87="Voided",0,IF($G87="Taxable",$H87,IF($G87="Exempt",0,""))))</f>
        <v/>
      </c>
      <c r="K87" s="33">
        <f>IF($A87="","",IF($O87="Voided",0,IF($G87="Taxable",IF(OR($J87="",$I87=""),"",IFERROR($J87*$I87,"")),IF($G87="Exempt",0,""))))</f>
        <v/>
      </c>
      <c r="L87" s="36" t="n"/>
      <c r="M87" s="33">
        <f>IF($A87="","",IF($O87="Voided",0,IF($L87="","",IF($K87="","",IFERROR($L87-$K87,"")))))</f>
        <v/>
      </c>
      <c r="N87" s="35">
        <f>IF($A87="","",DATE(YEAR($A87),MONTH($A87),1))</f>
        <v/>
      </c>
      <c r="O87" s="19" t="n"/>
      <c r="P87" s="24">
        <f>IF($A87="","",IF($B87="","Enter invoice number",IF($O87="Voided","Voided—excluded",IF($O87="","Choose status",IF($G87="","Choose tax treatment",IF($H87="","Enter sale amount",IF($G87="Review","Review tax treatment",IF($F87="","Check jurisdiction",IF($I87="","Check jurisdiction rate",IF(AND($G87="Taxable",$L87=""),"Enter collected tax",IF(AND($G87="Exempt",$L87&lt;&gt;0,$L87&lt;&gt;""),"Check exempt tax",IF(AND($G87="Taxable",$M87&lt;&gt;"",ABS($M87)&gt;Assumptions!$I$5),"Check tax amount","OK"))))))))))))</f>
        <v/>
      </c>
    </row>
    <row r="88">
      <c r="A88" s="31" t="n"/>
      <c r="B88" s="18" t="n"/>
      <c r="C88" s="18" t="n"/>
      <c r="D88" s="18" t="n"/>
      <c r="E88" s="18" t="n"/>
      <c r="F88" s="19" t="n"/>
      <c r="G88" s="19" t="n"/>
      <c r="H88" s="36" t="n"/>
      <c r="I88" s="37">
        <f>IF(OR($A88="",$F88=""),"",IFERROR(VLOOKUP($F88,Assumptions!$A$5:$C$104,3,FALSE),""))</f>
        <v/>
      </c>
      <c r="J88" s="32">
        <f>IF($A88="","",IF($O88="Voided",0,IF($G88="Taxable",$H88,IF($G88="Exempt",0,""))))</f>
        <v/>
      </c>
      <c r="K88" s="32">
        <f>IF($A88="","",IF($O88="Voided",0,IF($G88="Taxable",IF(OR($J88="",$I88=""),"",IFERROR($J88*$I88,"")),IF($G88="Exempt",0,""))))</f>
        <v/>
      </c>
      <c r="L88" s="36" t="n"/>
      <c r="M88" s="32">
        <f>IF($A88="","",IF($O88="Voided",0,IF($L88="","",IF($K88="","",IFERROR($L88-$K88,"")))))</f>
        <v/>
      </c>
      <c r="N88" s="34">
        <f>IF($A88="","",DATE(YEAR($A88),MONTH($A88),1))</f>
        <v/>
      </c>
      <c r="O88" s="19" t="n"/>
      <c r="P88" s="22">
        <f>IF($A88="","",IF($B88="","Enter invoice number",IF($O88="Voided","Voided—excluded",IF($O88="","Choose status",IF($G88="","Choose tax treatment",IF($H88="","Enter sale amount",IF($G88="Review","Review tax treatment",IF($F88="","Check jurisdiction",IF($I88="","Check jurisdiction rate",IF(AND($G88="Taxable",$L88=""),"Enter collected tax",IF(AND($G88="Exempt",$L88&lt;&gt;0,$L88&lt;&gt;""),"Check exempt tax",IF(AND($G88="Taxable",$M88&lt;&gt;"",ABS($M88)&gt;Assumptions!$I$5),"Check tax amount","OK"))))))))))))</f>
        <v/>
      </c>
    </row>
    <row r="89">
      <c r="A89" s="31" t="n"/>
      <c r="B89" s="18" t="n"/>
      <c r="C89" s="18" t="n"/>
      <c r="D89" s="18" t="n"/>
      <c r="E89" s="18" t="n"/>
      <c r="F89" s="19" t="n"/>
      <c r="G89" s="19" t="n"/>
      <c r="H89" s="36" t="n"/>
      <c r="I89" s="38">
        <f>IF(OR($A89="",$F89=""),"",IFERROR(VLOOKUP($F89,Assumptions!$A$5:$C$104,3,FALSE),""))</f>
        <v/>
      </c>
      <c r="J89" s="33">
        <f>IF($A89="","",IF($O89="Voided",0,IF($G89="Taxable",$H89,IF($G89="Exempt",0,""))))</f>
        <v/>
      </c>
      <c r="K89" s="33">
        <f>IF($A89="","",IF($O89="Voided",0,IF($G89="Taxable",IF(OR($J89="",$I89=""),"",IFERROR($J89*$I89,"")),IF($G89="Exempt",0,""))))</f>
        <v/>
      </c>
      <c r="L89" s="36" t="n"/>
      <c r="M89" s="33">
        <f>IF($A89="","",IF($O89="Voided",0,IF($L89="","",IF($K89="","",IFERROR($L89-$K89,"")))))</f>
        <v/>
      </c>
      <c r="N89" s="35">
        <f>IF($A89="","",DATE(YEAR($A89),MONTH($A89),1))</f>
        <v/>
      </c>
      <c r="O89" s="19" t="n"/>
      <c r="P89" s="24">
        <f>IF($A89="","",IF($B89="","Enter invoice number",IF($O89="Voided","Voided—excluded",IF($O89="","Choose status",IF($G89="","Choose tax treatment",IF($H89="","Enter sale amount",IF($G89="Review","Review tax treatment",IF($F89="","Check jurisdiction",IF($I89="","Check jurisdiction rate",IF(AND($G89="Taxable",$L89=""),"Enter collected tax",IF(AND($G89="Exempt",$L89&lt;&gt;0,$L89&lt;&gt;""),"Check exempt tax",IF(AND($G89="Taxable",$M89&lt;&gt;"",ABS($M89)&gt;Assumptions!$I$5),"Check tax amount","OK"))))))))))))</f>
        <v/>
      </c>
    </row>
    <row r="90">
      <c r="A90" s="31" t="n"/>
      <c r="B90" s="18" t="n"/>
      <c r="C90" s="18" t="n"/>
      <c r="D90" s="18" t="n"/>
      <c r="E90" s="18" t="n"/>
      <c r="F90" s="19" t="n"/>
      <c r="G90" s="19" t="n"/>
      <c r="H90" s="36" t="n"/>
      <c r="I90" s="37">
        <f>IF(OR($A90="",$F90=""),"",IFERROR(VLOOKUP($F90,Assumptions!$A$5:$C$104,3,FALSE),""))</f>
        <v/>
      </c>
      <c r="J90" s="32">
        <f>IF($A90="","",IF($O90="Voided",0,IF($G90="Taxable",$H90,IF($G90="Exempt",0,""))))</f>
        <v/>
      </c>
      <c r="K90" s="32">
        <f>IF($A90="","",IF($O90="Voided",0,IF($G90="Taxable",IF(OR($J90="",$I90=""),"",IFERROR($J90*$I90,"")),IF($G90="Exempt",0,""))))</f>
        <v/>
      </c>
      <c r="L90" s="36" t="n"/>
      <c r="M90" s="32">
        <f>IF($A90="","",IF($O90="Voided",0,IF($L90="","",IF($K90="","",IFERROR($L90-$K90,"")))))</f>
        <v/>
      </c>
      <c r="N90" s="34">
        <f>IF($A90="","",DATE(YEAR($A90),MONTH($A90),1))</f>
        <v/>
      </c>
      <c r="O90" s="19" t="n"/>
      <c r="P90" s="22">
        <f>IF($A90="","",IF($B90="","Enter invoice number",IF($O90="Voided","Voided—excluded",IF($O90="","Choose status",IF($G90="","Choose tax treatment",IF($H90="","Enter sale amount",IF($G90="Review","Review tax treatment",IF($F90="","Check jurisdiction",IF($I90="","Check jurisdiction rate",IF(AND($G90="Taxable",$L90=""),"Enter collected tax",IF(AND($G90="Exempt",$L90&lt;&gt;0,$L90&lt;&gt;""),"Check exempt tax",IF(AND($G90="Taxable",$M90&lt;&gt;"",ABS($M90)&gt;Assumptions!$I$5),"Check tax amount","OK"))))))))))))</f>
        <v/>
      </c>
    </row>
    <row r="91">
      <c r="A91" s="31" t="n"/>
      <c r="B91" s="18" t="n"/>
      <c r="C91" s="18" t="n"/>
      <c r="D91" s="18" t="n"/>
      <c r="E91" s="18" t="n"/>
      <c r="F91" s="19" t="n"/>
      <c r="G91" s="19" t="n"/>
      <c r="H91" s="36" t="n"/>
      <c r="I91" s="38">
        <f>IF(OR($A91="",$F91=""),"",IFERROR(VLOOKUP($F91,Assumptions!$A$5:$C$104,3,FALSE),""))</f>
        <v/>
      </c>
      <c r="J91" s="33">
        <f>IF($A91="","",IF($O91="Voided",0,IF($G91="Taxable",$H91,IF($G91="Exempt",0,""))))</f>
        <v/>
      </c>
      <c r="K91" s="33">
        <f>IF($A91="","",IF($O91="Voided",0,IF($G91="Taxable",IF(OR($J91="",$I91=""),"",IFERROR($J91*$I91,"")),IF($G91="Exempt",0,""))))</f>
        <v/>
      </c>
      <c r="L91" s="36" t="n"/>
      <c r="M91" s="33">
        <f>IF($A91="","",IF($O91="Voided",0,IF($L91="","",IF($K91="","",IFERROR($L91-$K91,"")))))</f>
        <v/>
      </c>
      <c r="N91" s="35">
        <f>IF($A91="","",DATE(YEAR($A91),MONTH($A91),1))</f>
        <v/>
      </c>
      <c r="O91" s="19" t="n"/>
      <c r="P91" s="24">
        <f>IF($A91="","",IF($B91="","Enter invoice number",IF($O91="Voided","Voided—excluded",IF($O91="","Choose status",IF($G91="","Choose tax treatment",IF($H91="","Enter sale amount",IF($G91="Review","Review tax treatment",IF($F91="","Check jurisdiction",IF($I91="","Check jurisdiction rate",IF(AND($G91="Taxable",$L91=""),"Enter collected tax",IF(AND($G91="Exempt",$L91&lt;&gt;0,$L91&lt;&gt;""),"Check exempt tax",IF(AND($G91="Taxable",$M91&lt;&gt;"",ABS($M91)&gt;Assumptions!$I$5),"Check tax amount","OK"))))))))))))</f>
        <v/>
      </c>
    </row>
    <row r="92">
      <c r="A92" s="31" t="n"/>
      <c r="B92" s="18" t="n"/>
      <c r="C92" s="18" t="n"/>
      <c r="D92" s="18" t="n"/>
      <c r="E92" s="18" t="n"/>
      <c r="F92" s="19" t="n"/>
      <c r="G92" s="19" t="n"/>
      <c r="H92" s="36" t="n"/>
      <c r="I92" s="37">
        <f>IF(OR($A92="",$F92=""),"",IFERROR(VLOOKUP($F92,Assumptions!$A$5:$C$104,3,FALSE),""))</f>
        <v/>
      </c>
      <c r="J92" s="32">
        <f>IF($A92="","",IF($O92="Voided",0,IF($G92="Taxable",$H92,IF($G92="Exempt",0,""))))</f>
        <v/>
      </c>
      <c r="K92" s="32">
        <f>IF($A92="","",IF($O92="Voided",0,IF($G92="Taxable",IF(OR($J92="",$I92=""),"",IFERROR($J92*$I92,"")),IF($G92="Exempt",0,""))))</f>
        <v/>
      </c>
      <c r="L92" s="36" t="n"/>
      <c r="M92" s="32">
        <f>IF($A92="","",IF($O92="Voided",0,IF($L92="","",IF($K92="","",IFERROR($L92-$K92,"")))))</f>
        <v/>
      </c>
      <c r="N92" s="34">
        <f>IF($A92="","",DATE(YEAR($A92),MONTH($A92),1))</f>
        <v/>
      </c>
      <c r="O92" s="19" t="n"/>
      <c r="P92" s="22">
        <f>IF($A92="","",IF($B92="","Enter invoice number",IF($O92="Voided","Voided—excluded",IF($O92="","Choose status",IF($G92="","Choose tax treatment",IF($H92="","Enter sale amount",IF($G92="Review","Review tax treatment",IF($F92="","Check jurisdiction",IF($I92="","Check jurisdiction rate",IF(AND($G92="Taxable",$L92=""),"Enter collected tax",IF(AND($G92="Exempt",$L92&lt;&gt;0,$L92&lt;&gt;""),"Check exempt tax",IF(AND($G92="Taxable",$M92&lt;&gt;"",ABS($M92)&gt;Assumptions!$I$5),"Check tax amount","OK"))))))))))))</f>
        <v/>
      </c>
    </row>
    <row r="93">
      <c r="A93" s="31" t="n"/>
      <c r="B93" s="18" t="n"/>
      <c r="C93" s="18" t="n"/>
      <c r="D93" s="18" t="n"/>
      <c r="E93" s="18" t="n"/>
      <c r="F93" s="19" t="n"/>
      <c r="G93" s="19" t="n"/>
      <c r="H93" s="36" t="n"/>
      <c r="I93" s="38">
        <f>IF(OR($A93="",$F93=""),"",IFERROR(VLOOKUP($F93,Assumptions!$A$5:$C$104,3,FALSE),""))</f>
        <v/>
      </c>
      <c r="J93" s="33">
        <f>IF($A93="","",IF($O93="Voided",0,IF($G93="Taxable",$H93,IF($G93="Exempt",0,""))))</f>
        <v/>
      </c>
      <c r="K93" s="33">
        <f>IF($A93="","",IF($O93="Voided",0,IF($G93="Taxable",IF(OR($J93="",$I93=""),"",IFERROR($J93*$I93,"")),IF($G93="Exempt",0,""))))</f>
        <v/>
      </c>
      <c r="L93" s="36" t="n"/>
      <c r="M93" s="33">
        <f>IF($A93="","",IF($O93="Voided",0,IF($L93="","",IF($K93="","",IFERROR($L93-$K93,"")))))</f>
        <v/>
      </c>
      <c r="N93" s="35">
        <f>IF($A93="","",DATE(YEAR($A93),MONTH($A93),1))</f>
        <v/>
      </c>
      <c r="O93" s="19" t="n"/>
      <c r="P93" s="24">
        <f>IF($A93="","",IF($B93="","Enter invoice number",IF($O93="Voided","Voided—excluded",IF($O93="","Choose status",IF($G93="","Choose tax treatment",IF($H93="","Enter sale amount",IF($G93="Review","Review tax treatment",IF($F93="","Check jurisdiction",IF($I93="","Check jurisdiction rate",IF(AND($G93="Taxable",$L93=""),"Enter collected tax",IF(AND($G93="Exempt",$L93&lt;&gt;0,$L93&lt;&gt;""),"Check exempt tax",IF(AND($G93="Taxable",$M93&lt;&gt;"",ABS($M93)&gt;Assumptions!$I$5),"Check tax amount","OK"))))))))))))</f>
        <v/>
      </c>
    </row>
    <row r="94">
      <c r="A94" s="31" t="n"/>
      <c r="B94" s="18" t="n"/>
      <c r="C94" s="18" t="n"/>
      <c r="D94" s="18" t="n"/>
      <c r="E94" s="18" t="n"/>
      <c r="F94" s="19" t="n"/>
      <c r="G94" s="19" t="n"/>
      <c r="H94" s="36" t="n"/>
      <c r="I94" s="37">
        <f>IF(OR($A94="",$F94=""),"",IFERROR(VLOOKUP($F94,Assumptions!$A$5:$C$104,3,FALSE),""))</f>
        <v/>
      </c>
      <c r="J94" s="32">
        <f>IF($A94="","",IF($O94="Voided",0,IF($G94="Taxable",$H94,IF($G94="Exempt",0,""))))</f>
        <v/>
      </c>
      <c r="K94" s="32">
        <f>IF($A94="","",IF($O94="Voided",0,IF($G94="Taxable",IF(OR($J94="",$I94=""),"",IFERROR($J94*$I94,"")),IF($G94="Exempt",0,""))))</f>
        <v/>
      </c>
      <c r="L94" s="36" t="n"/>
      <c r="M94" s="32">
        <f>IF($A94="","",IF($O94="Voided",0,IF($L94="","",IF($K94="","",IFERROR($L94-$K94,"")))))</f>
        <v/>
      </c>
      <c r="N94" s="34">
        <f>IF($A94="","",DATE(YEAR($A94),MONTH($A94),1))</f>
        <v/>
      </c>
      <c r="O94" s="19" t="n"/>
      <c r="P94" s="22">
        <f>IF($A94="","",IF($B94="","Enter invoice number",IF($O94="Voided","Voided—excluded",IF($O94="","Choose status",IF($G94="","Choose tax treatment",IF($H94="","Enter sale amount",IF($G94="Review","Review tax treatment",IF($F94="","Check jurisdiction",IF($I94="","Check jurisdiction rate",IF(AND($G94="Taxable",$L94=""),"Enter collected tax",IF(AND($G94="Exempt",$L94&lt;&gt;0,$L94&lt;&gt;""),"Check exempt tax",IF(AND($G94="Taxable",$M94&lt;&gt;"",ABS($M94)&gt;Assumptions!$I$5),"Check tax amount","OK"))))))))))))</f>
        <v/>
      </c>
    </row>
    <row r="95">
      <c r="A95" s="31" t="n"/>
      <c r="B95" s="18" t="n"/>
      <c r="C95" s="18" t="n"/>
      <c r="D95" s="18" t="n"/>
      <c r="E95" s="18" t="n"/>
      <c r="F95" s="19" t="n"/>
      <c r="G95" s="19" t="n"/>
      <c r="H95" s="36" t="n"/>
      <c r="I95" s="38">
        <f>IF(OR($A95="",$F95=""),"",IFERROR(VLOOKUP($F95,Assumptions!$A$5:$C$104,3,FALSE),""))</f>
        <v/>
      </c>
      <c r="J95" s="33">
        <f>IF($A95="","",IF($O95="Voided",0,IF($G95="Taxable",$H95,IF($G95="Exempt",0,""))))</f>
        <v/>
      </c>
      <c r="K95" s="33">
        <f>IF($A95="","",IF($O95="Voided",0,IF($G95="Taxable",IF(OR($J95="",$I95=""),"",IFERROR($J95*$I95,"")),IF($G95="Exempt",0,""))))</f>
        <v/>
      </c>
      <c r="L95" s="36" t="n"/>
      <c r="M95" s="33">
        <f>IF($A95="","",IF($O95="Voided",0,IF($L95="","",IF($K95="","",IFERROR($L95-$K95,"")))))</f>
        <v/>
      </c>
      <c r="N95" s="35">
        <f>IF($A95="","",DATE(YEAR($A95),MONTH($A95),1))</f>
        <v/>
      </c>
      <c r="O95" s="19" t="n"/>
      <c r="P95" s="24">
        <f>IF($A95="","",IF($B95="","Enter invoice number",IF($O95="Voided","Voided—excluded",IF($O95="","Choose status",IF($G95="","Choose tax treatment",IF($H95="","Enter sale amount",IF($G95="Review","Review tax treatment",IF($F95="","Check jurisdiction",IF($I95="","Check jurisdiction rate",IF(AND($G95="Taxable",$L95=""),"Enter collected tax",IF(AND($G95="Exempt",$L95&lt;&gt;0,$L95&lt;&gt;""),"Check exempt tax",IF(AND($G95="Taxable",$M95&lt;&gt;"",ABS($M95)&gt;Assumptions!$I$5),"Check tax amount","OK"))))))))))))</f>
        <v/>
      </c>
    </row>
    <row r="96">
      <c r="A96" s="31" t="n"/>
      <c r="B96" s="18" t="n"/>
      <c r="C96" s="18" t="n"/>
      <c r="D96" s="18" t="n"/>
      <c r="E96" s="18" t="n"/>
      <c r="F96" s="19" t="n"/>
      <c r="G96" s="19" t="n"/>
      <c r="H96" s="36" t="n"/>
      <c r="I96" s="37">
        <f>IF(OR($A96="",$F96=""),"",IFERROR(VLOOKUP($F96,Assumptions!$A$5:$C$104,3,FALSE),""))</f>
        <v/>
      </c>
      <c r="J96" s="32">
        <f>IF($A96="","",IF($O96="Voided",0,IF($G96="Taxable",$H96,IF($G96="Exempt",0,""))))</f>
        <v/>
      </c>
      <c r="K96" s="32">
        <f>IF($A96="","",IF($O96="Voided",0,IF($G96="Taxable",IF(OR($J96="",$I96=""),"",IFERROR($J96*$I96,"")),IF($G96="Exempt",0,""))))</f>
        <v/>
      </c>
      <c r="L96" s="36" t="n"/>
      <c r="M96" s="32">
        <f>IF($A96="","",IF($O96="Voided",0,IF($L96="","",IF($K96="","",IFERROR($L96-$K96,"")))))</f>
        <v/>
      </c>
      <c r="N96" s="34">
        <f>IF($A96="","",DATE(YEAR($A96),MONTH($A96),1))</f>
        <v/>
      </c>
      <c r="O96" s="19" t="n"/>
      <c r="P96" s="22">
        <f>IF($A96="","",IF($B96="","Enter invoice number",IF($O96="Voided","Voided—excluded",IF($O96="","Choose status",IF($G96="","Choose tax treatment",IF($H96="","Enter sale amount",IF($G96="Review","Review tax treatment",IF($F96="","Check jurisdiction",IF($I96="","Check jurisdiction rate",IF(AND($G96="Taxable",$L96=""),"Enter collected tax",IF(AND($G96="Exempt",$L96&lt;&gt;0,$L96&lt;&gt;""),"Check exempt tax",IF(AND($G96="Taxable",$M96&lt;&gt;"",ABS($M96)&gt;Assumptions!$I$5),"Check tax amount","OK"))))))))))))</f>
        <v/>
      </c>
    </row>
    <row r="97">
      <c r="A97" s="31" t="n"/>
      <c r="B97" s="18" t="n"/>
      <c r="C97" s="18" t="n"/>
      <c r="D97" s="18" t="n"/>
      <c r="E97" s="18" t="n"/>
      <c r="F97" s="19" t="n"/>
      <c r="G97" s="19" t="n"/>
      <c r="H97" s="36" t="n"/>
      <c r="I97" s="38">
        <f>IF(OR($A97="",$F97=""),"",IFERROR(VLOOKUP($F97,Assumptions!$A$5:$C$104,3,FALSE),""))</f>
        <v/>
      </c>
      <c r="J97" s="33">
        <f>IF($A97="","",IF($O97="Voided",0,IF($G97="Taxable",$H97,IF($G97="Exempt",0,""))))</f>
        <v/>
      </c>
      <c r="K97" s="33">
        <f>IF($A97="","",IF($O97="Voided",0,IF($G97="Taxable",IF(OR($J97="",$I97=""),"",IFERROR($J97*$I97,"")),IF($G97="Exempt",0,""))))</f>
        <v/>
      </c>
      <c r="L97" s="36" t="n"/>
      <c r="M97" s="33">
        <f>IF($A97="","",IF($O97="Voided",0,IF($L97="","",IF($K97="","",IFERROR($L97-$K97,"")))))</f>
        <v/>
      </c>
      <c r="N97" s="35">
        <f>IF($A97="","",DATE(YEAR($A97),MONTH($A97),1))</f>
        <v/>
      </c>
      <c r="O97" s="19" t="n"/>
      <c r="P97" s="24">
        <f>IF($A97="","",IF($B97="","Enter invoice number",IF($O97="Voided","Voided—excluded",IF($O97="","Choose status",IF($G97="","Choose tax treatment",IF($H97="","Enter sale amount",IF($G97="Review","Review tax treatment",IF($F97="","Check jurisdiction",IF($I97="","Check jurisdiction rate",IF(AND($G97="Taxable",$L97=""),"Enter collected tax",IF(AND($G97="Exempt",$L97&lt;&gt;0,$L97&lt;&gt;""),"Check exempt tax",IF(AND($G97="Taxable",$M97&lt;&gt;"",ABS($M97)&gt;Assumptions!$I$5),"Check tax amount","OK"))))))))))))</f>
        <v/>
      </c>
    </row>
    <row r="98">
      <c r="A98" s="31" t="n"/>
      <c r="B98" s="18" t="n"/>
      <c r="C98" s="18" t="n"/>
      <c r="D98" s="18" t="n"/>
      <c r="E98" s="18" t="n"/>
      <c r="F98" s="19" t="n"/>
      <c r="G98" s="19" t="n"/>
      <c r="H98" s="36" t="n"/>
      <c r="I98" s="37">
        <f>IF(OR($A98="",$F98=""),"",IFERROR(VLOOKUP($F98,Assumptions!$A$5:$C$104,3,FALSE),""))</f>
        <v/>
      </c>
      <c r="J98" s="32">
        <f>IF($A98="","",IF($O98="Voided",0,IF($G98="Taxable",$H98,IF($G98="Exempt",0,""))))</f>
        <v/>
      </c>
      <c r="K98" s="32">
        <f>IF($A98="","",IF($O98="Voided",0,IF($G98="Taxable",IF(OR($J98="",$I98=""),"",IFERROR($J98*$I98,"")),IF($G98="Exempt",0,""))))</f>
        <v/>
      </c>
      <c r="L98" s="36" t="n"/>
      <c r="M98" s="32">
        <f>IF($A98="","",IF($O98="Voided",0,IF($L98="","",IF($K98="","",IFERROR($L98-$K98,"")))))</f>
        <v/>
      </c>
      <c r="N98" s="34">
        <f>IF($A98="","",DATE(YEAR($A98),MONTH($A98),1))</f>
        <v/>
      </c>
      <c r="O98" s="19" t="n"/>
      <c r="P98" s="22">
        <f>IF($A98="","",IF($B98="","Enter invoice number",IF($O98="Voided","Voided—excluded",IF($O98="","Choose status",IF($G98="","Choose tax treatment",IF($H98="","Enter sale amount",IF($G98="Review","Review tax treatment",IF($F98="","Check jurisdiction",IF($I98="","Check jurisdiction rate",IF(AND($G98="Taxable",$L98=""),"Enter collected tax",IF(AND($G98="Exempt",$L98&lt;&gt;0,$L98&lt;&gt;""),"Check exempt tax",IF(AND($G98="Taxable",$M98&lt;&gt;"",ABS($M98)&gt;Assumptions!$I$5),"Check tax amount","OK"))))))))))))</f>
        <v/>
      </c>
    </row>
    <row r="99">
      <c r="A99" s="31" t="n"/>
      <c r="B99" s="18" t="n"/>
      <c r="C99" s="18" t="n"/>
      <c r="D99" s="18" t="n"/>
      <c r="E99" s="18" t="n"/>
      <c r="F99" s="19" t="n"/>
      <c r="G99" s="19" t="n"/>
      <c r="H99" s="36" t="n"/>
      <c r="I99" s="38">
        <f>IF(OR($A99="",$F99=""),"",IFERROR(VLOOKUP($F99,Assumptions!$A$5:$C$104,3,FALSE),""))</f>
        <v/>
      </c>
      <c r="J99" s="33">
        <f>IF($A99="","",IF($O99="Voided",0,IF($G99="Taxable",$H99,IF($G99="Exempt",0,""))))</f>
        <v/>
      </c>
      <c r="K99" s="33">
        <f>IF($A99="","",IF($O99="Voided",0,IF($G99="Taxable",IF(OR($J99="",$I99=""),"",IFERROR($J99*$I99,"")),IF($G99="Exempt",0,""))))</f>
        <v/>
      </c>
      <c r="L99" s="36" t="n"/>
      <c r="M99" s="33">
        <f>IF($A99="","",IF($O99="Voided",0,IF($L99="","",IF($K99="","",IFERROR($L99-$K99,"")))))</f>
        <v/>
      </c>
      <c r="N99" s="35">
        <f>IF($A99="","",DATE(YEAR($A99),MONTH($A99),1))</f>
        <v/>
      </c>
      <c r="O99" s="19" t="n"/>
      <c r="P99" s="24">
        <f>IF($A99="","",IF($B99="","Enter invoice number",IF($O99="Voided","Voided—excluded",IF($O99="","Choose status",IF($G99="","Choose tax treatment",IF($H99="","Enter sale amount",IF($G99="Review","Review tax treatment",IF($F99="","Check jurisdiction",IF($I99="","Check jurisdiction rate",IF(AND($G99="Taxable",$L99=""),"Enter collected tax",IF(AND($G99="Exempt",$L99&lt;&gt;0,$L99&lt;&gt;""),"Check exempt tax",IF(AND($G99="Taxable",$M99&lt;&gt;"",ABS($M99)&gt;Assumptions!$I$5),"Check tax amount","OK"))))))))))))</f>
        <v/>
      </c>
    </row>
    <row r="100">
      <c r="A100" s="31" t="n"/>
      <c r="B100" s="18" t="n"/>
      <c r="C100" s="18" t="n"/>
      <c r="D100" s="18" t="n"/>
      <c r="E100" s="18" t="n"/>
      <c r="F100" s="19" t="n"/>
      <c r="G100" s="19" t="n"/>
      <c r="H100" s="36" t="n"/>
      <c r="I100" s="37">
        <f>IF(OR($A100="",$F100=""),"",IFERROR(VLOOKUP($F100,Assumptions!$A$5:$C$104,3,FALSE),""))</f>
        <v/>
      </c>
      <c r="J100" s="32">
        <f>IF($A100="","",IF($O100="Voided",0,IF($G100="Taxable",$H100,IF($G100="Exempt",0,""))))</f>
        <v/>
      </c>
      <c r="K100" s="32">
        <f>IF($A100="","",IF($O100="Voided",0,IF($G100="Taxable",IF(OR($J100="",$I100=""),"",IFERROR($J100*$I100,"")),IF($G100="Exempt",0,""))))</f>
        <v/>
      </c>
      <c r="L100" s="36" t="n"/>
      <c r="M100" s="32">
        <f>IF($A100="","",IF($O100="Voided",0,IF($L100="","",IF($K100="","",IFERROR($L100-$K100,"")))))</f>
        <v/>
      </c>
      <c r="N100" s="34">
        <f>IF($A100="","",DATE(YEAR($A100),MONTH($A100),1))</f>
        <v/>
      </c>
      <c r="O100" s="19" t="n"/>
      <c r="P100" s="22">
        <f>IF($A100="","",IF($B100="","Enter invoice number",IF($O100="Voided","Voided—excluded",IF($O100="","Choose status",IF($G100="","Choose tax treatment",IF($H100="","Enter sale amount",IF($G100="Review","Review tax treatment",IF($F100="","Check jurisdiction",IF($I100="","Check jurisdiction rate",IF(AND($G100="Taxable",$L100=""),"Enter collected tax",IF(AND($G100="Exempt",$L100&lt;&gt;0,$L100&lt;&gt;""),"Check exempt tax",IF(AND($G100="Taxable",$M100&lt;&gt;"",ABS($M100)&gt;Assumptions!$I$5),"Check tax amount","OK"))))))))))))</f>
        <v/>
      </c>
    </row>
    <row r="101">
      <c r="A101" s="31" t="n"/>
      <c r="B101" s="18" t="n"/>
      <c r="C101" s="18" t="n"/>
      <c r="D101" s="18" t="n"/>
      <c r="E101" s="18" t="n"/>
      <c r="F101" s="19" t="n"/>
      <c r="G101" s="19" t="n"/>
      <c r="H101" s="36" t="n"/>
      <c r="I101" s="38">
        <f>IF(OR($A101="",$F101=""),"",IFERROR(VLOOKUP($F101,Assumptions!$A$5:$C$104,3,FALSE),""))</f>
        <v/>
      </c>
      <c r="J101" s="33">
        <f>IF($A101="","",IF($O101="Voided",0,IF($G101="Taxable",$H101,IF($G101="Exempt",0,""))))</f>
        <v/>
      </c>
      <c r="K101" s="33">
        <f>IF($A101="","",IF($O101="Voided",0,IF($G101="Taxable",IF(OR($J101="",$I101=""),"",IFERROR($J101*$I101,"")),IF($G101="Exempt",0,""))))</f>
        <v/>
      </c>
      <c r="L101" s="36" t="n"/>
      <c r="M101" s="33">
        <f>IF($A101="","",IF($O101="Voided",0,IF($L101="","",IF($K101="","",IFERROR($L101-$K101,"")))))</f>
        <v/>
      </c>
      <c r="N101" s="35">
        <f>IF($A101="","",DATE(YEAR($A101),MONTH($A101),1))</f>
        <v/>
      </c>
      <c r="O101" s="19" t="n"/>
      <c r="P101" s="24">
        <f>IF($A101="","",IF($B101="","Enter invoice number",IF($O101="Voided","Voided—excluded",IF($O101="","Choose status",IF($G101="","Choose tax treatment",IF($H101="","Enter sale amount",IF($G101="Review","Review tax treatment",IF($F101="","Check jurisdiction",IF($I101="","Check jurisdiction rate",IF(AND($G101="Taxable",$L101=""),"Enter collected tax",IF(AND($G101="Exempt",$L101&lt;&gt;0,$L101&lt;&gt;""),"Check exempt tax",IF(AND($G101="Taxable",$M101&lt;&gt;"",ABS($M101)&gt;Assumptions!$I$5),"Check tax amount","OK"))))))))))))</f>
        <v/>
      </c>
    </row>
    <row r="102">
      <c r="A102" s="31" t="n"/>
      <c r="B102" s="18" t="n"/>
      <c r="C102" s="18" t="n"/>
      <c r="D102" s="18" t="n"/>
      <c r="E102" s="18" t="n"/>
      <c r="F102" s="19" t="n"/>
      <c r="G102" s="19" t="n"/>
      <c r="H102" s="36" t="n"/>
      <c r="I102" s="37">
        <f>IF(OR($A102="",$F102=""),"",IFERROR(VLOOKUP($F102,Assumptions!$A$5:$C$104,3,FALSE),""))</f>
        <v/>
      </c>
      <c r="J102" s="32">
        <f>IF($A102="","",IF($O102="Voided",0,IF($G102="Taxable",$H102,IF($G102="Exempt",0,""))))</f>
        <v/>
      </c>
      <c r="K102" s="32">
        <f>IF($A102="","",IF($O102="Voided",0,IF($G102="Taxable",IF(OR($J102="",$I102=""),"",IFERROR($J102*$I102,"")),IF($G102="Exempt",0,""))))</f>
        <v/>
      </c>
      <c r="L102" s="36" t="n"/>
      <c r="M102" s="32">
        <f>IF($A102="","",IF($O102="Voided",0,IF($L102="","",IF($K102="","",IFERROR($L102-$K102,"")))))</f>
        <v/>
      </c>
      <c r="N102" s="34">
        <f>IF($A102="","",DATE(YEAR($A102),MONTH($A102),1))</f>
        <v/>
      </c>
      <c r="O102" s="19" t="n"/>
      <c r="P102" s="22">
        <f>IF($A102="","",IF($B102="","Enter invoice number",IF($O102="Voided","Voided—excluded",IF($O102="","Choose status",IF($G102="","Choose tax treatment",IF($H102="","Enter sale amount",IF($G102="Review","Review tax treatment",IF($F102="","Check jurisdiction",IF($I102="","Check jurisdiction rate",IF(AND($G102="Taxable",$L102=""),"Enter collected tax",IF(AND($G102="Exempt",$L102&lt;&gt;0,$L102&lt;&gt;""),"Check exempt tax",IF(AND($G102="Taxable",$M102&lt;&gt;"",ABS($M102)&gt;Assumptions!$I$5),"Check tax amount","OK"))))))))))))</f>
        <v/>
      </c>
    </row>
    <row r="103">
      <c r="A103" s="31" t="n"/>
      <c r="B103" s="18" t="n"/>
      <c r="C103" s="18" t="n"/>
      <c r="D103" s="18" t="n"/>
      <c r="E103" s="18" t="n"/>
      <c r="F103" s="19" t="n"/>
      <c r="G103" s="19" t="n"/>
      <c r="H103" s="36" t="n"/>
      <c r="I103" s="38">
        <f>IF(OR($A103="",$F103=""),"",IFERROR(VLOOKUP($F103,Assumptions!$A$5:$C$104,3,FALSE),""))</f>
        <v/>
      </c>
      <c r="J103" s="33">
        <f>IF($A103="","",IF($O103="Voided",0,IF($G103="Taxable",$H103,IF($G103="Exempt",0,""))))</f>
        <v/>
      </c>
      <c r="K103" s="33">
        <f>IF($A103="","",IF($O103="Voided",0,IF($G103="Taxable",IF(OR($J103="",$I103=""),"",IFERROR($J103*$I103,"")),IF($G103="Exempt",0,""))))</f>
        <v/>
      </c>
      <c r="L103" s="36" t="n"/>
      <c r="M103" s="33">
        <f>IF($A103="","",IF($O103="Voided",0,IF($L103="","",IF($K103="","",IFERROR($L103-$K103,"")))))</f>
        <v/>
      </c>
      <c r="N103" s="35">
        <f>IF($A103="","",DATE(YEAR($A103),MONTH($A103),1))</f>
        <v/>
      </c>
      <c r="O103" s="19" t="n"/>
      <c r="P103" s="24">
        <f>IF($A103="","",IF($B103="","Enter invoice number",IF($O103="Voided","Voided—excluded",IF($O103="","Choose status",IF($G103="","Choose tax treatment",IF($H103="","Enter sale amount",IF($G103="Review","Review tax treatment",IF($F103="","Check jurisdiction",IF($I103="","Check jurisdiction rate",IF(AND($G103="Taxable",$L103=""),"Enter collected tax",IF(AND($G103="Exempt",$L103&lt;&gt;0,$L103&lt;&gt;""),"Check exempt tax",IF(AND($G103="Taxable",$M103&lt;&gt;"",ABS($M103)&gt;Assumptions!$I$5),"Check tax amount","OK"))))))))))))</f>
        <v/>
      </c>
    </row>
    <row r="104">
      <c r="A104" s="31" t="n"/>
      <c r="B104" s="18" t="n"/>
      <c r="C104" s="18" t="n"/>
      <c r="D104" s="18" t="n"/>
      <c r="E104" s="18" t="n"/>
      <c r="F104" s="19" t="n"/>
      <c r="G104" s="19" t="n"/>
      <c r="H104" s="36" t="n"/>
      <c r="I104" s="37">
        <f>IF(OR($A104="",$F104=""),"",IFERROR(VLOOKUP($F104,Assumptions!$A$5:$C$104,3,FALSE),""))</f>
        <v/>
      </c>
      <c r="J104" s="32">
        <f>IF($A104="","",IF($O104="Voided",0,IF($G104="Taxable",$H104,IF($G104="Exempt",0,""))))</f>
        <v/>
      </c>
      <c r="K104" s="32">
        <f>IF($A104="","",IF($O104="Voided",0,IF($G104="Taxable",IF(OR($J104="",$I104=""),"",IFERROR($J104*$I104,"")),IF($G104="Exempt",0,""))))</f>
        <v/>
      </c>
      <c r="L104" s="36" t="n"/>
      <c r="M104" s="32">
        <f>IF($A104="","",IF($O104="Voided",0,IF($L104="","",IF($K104="","",IFERROR($L104-$K104,"")))))</f>
        <v/>
      </c>
      <c r="N104" s="34">
        <f>IF($A104="","",DATE(YEAR($A104),MONTH($A104),1))</f>
        <v/>
      </c>
      <c r="O104" s="19" t="n"/>
      <c r="P104" s="22">
        <f>IF($A104="","",IF($B104="","Enter invoice number",IF($O104="Voided","Voided—excluded",IF($O104="","Choose status",IF($G104="","Choose tax treatment",IF($H104="","Enter sale amount",IF($G104="Review","Review tax treatment",IF($F104="","Check jurisdiction",IF($I104="","Check jurisdiction rate",IF(AND($G104="Taxable",$L104=""),"Enter collected tax",IF(AND($G104="Exempt",$L104&lt;&gt;0,$L104&lt;&gt;""),"Check exempt tax",IF(AND($G104="Taxable",$M104&lt;&gt;"",ABS($M104)&gt;Assumptions!$I$5),"Check tax amount","OK"))))))))))))</f>
        <v/>
      </c>
    </row>
    <row r="105">
      <c r="A105" s="31" t="n"/>
      <c r="B105" s="18" t="n"/>
      <c r="C105" s="18" t="n"/>
      <c r="D105" s="18" t="n"/>
      <c r="E105" s="18" t="n"/>
      <c r="F105" s="19" t="n"/>
      <c r="G105" s="19" t="n"/>
      <c r="H105" s="36" t="n"/>
      <c r="I105" s="38">
        <f>IF(OR($A105="",$F105=""),"",IFERROR(VLOOKUP($F105,Assumptions!$A$5:$C$104,3,FALSE),""))</f>
        <v/>
      </c>
      <c r="J105" s="33">
        <f>IF($A105="","",IF($O105="Voided",0,IF($G105="Taxable",$H105,IF($G105="Exempt",0,""))))</f>
        <v/>
      </c>
      <c r="K105" s="33">
        <f>IF($A105="","",IF($O105="Voided",0,IF($G105="Taxable",IF(OR($J105="",$I105=""),"",IFERROR($J105*$I105,"")),IF($G105="Exempt",0,""))))</f>
        <v/>
      </c>
      <c r="L105" s="36" t="n"/>
      <c r="M105" s="33">
        <f>IF($A105="","",IF($O105="Voided",0,IF($L105="","",IF($K105="","",IFERROR($L105-$K105,"")))))</f>
        <v/>
      </c>
      <c r="N105" s="35">
        <f>IF($A105="","",DATE(YEAR($A105),MONTH($A105),1))</f>
        <v/>
      </c>
      <c r="O105" s="19" t="n"/>
      <c r="P105" s="24">
        <f>IF($A105="","",IF($B105="","Enter invoice number",IF($O105="Voided","Voided—excluded",IF($O105="","Choose status",IF($G105="","Choose tax treatment",IF($H105="","Enter sale amount",IF($G105="Review","Review tax treatment",IF($F105="","Check jurisdiction",IF($I105="","Check jurisdiction rate",IF(AND($G105="Taxable",$L105=""),"Enter collected tax",IF(AND($G105="Exempt",$L105&lt;&gt;0,$L105&lt;&gt;""),"Check exempt tax",IF(AND($G105="Taxable",$M105&lt;&gt;"",ABS($M105)&gt;Assumptions!$I$5),"Check tax amount","OK"))))))))))))</f>
        <v/>
      </c>
    </row>
  </sheetData>
  <autoFilter ref="A5:P105"/>
  <mergeCells count="1">
    <mergeCell ref="A1:P1"/>
  </mergeCells>
  <conditionalFormatting sqref="B6:B105">
    <cfRule type="expression" priority="1" dxfId="0">
      <formula>AND($B6&lt;&gt;"",COUNTIF($B$6:$B$105,$B6)&gt;1)</formula>
    </cfRule>
  </conditionalFormatting>
  <conditionalFormatting sqref="M6:M105">
    <cfRule type="expression" priority="2" dxfId="0">
      <formula>AND($M6&lt;&gt;"",ABS($M6)&gt;INDIRECT("Assumptions!$I$5"))</formula>
    </cfRule>
  </conditionalFormatting>
  <conditionalFormatting sqref="P6:P105">
    <cfRule type="expression" priority="3" dxfId="1">
      <formula>$P6="OK"</formula>
    </cfRule>
    <cfRule type="expression" priority="4" dxfId="0">
      <formula>AND($P6&lt;&gt;"",$P6&lt;&gt;"OK",$P6&lt;&gt;"Voided—excluded")</formula>
    </cfRule>
  </conditionalFormatting>
  <dataValidations count="7">
    <dataValidation sqref="A6:A105" showDropDown="0" showInputMessage="1" showErrorMessage="1" allowBlank="0" errorTitle="Check sale date" error="Enter a date from 01/01/2000 through 12/31/2100." promptTitle="Sale date" prompt="Enter the sale date in MM/DD/YYYY format." type="date" operator="between">
      <formula1>DATE(2000,1,1)</formula1>
      <formula2>DATE(2100,12,31)</formula2>
    </dataValidation>
    <dataValidation sqref="E6:E105" showDropDown="0" showInputMessage="0" showErrorMessage="1" allowBlank="0" errorTitle="Check service category" error="Choose a service category from the Assumptions sheet." type="list">
      <formula1>INDIRECT("Assumptions!$D$5:$D$104")</formula1>
    </dataValidation>
    <dataValidation sqref="F6:F105" showDropDown="0" showInputMessage="0" showErrorMessage="1" allowBlank="0" errorTitle="Check jurisdiction" error="Choose a jurisdiction code from the Assumptions sheet." type="list">
      <formula1>INDIRECT("Assumptions!$A$5:$A$104")</formula1>
    </dataValidation>
    <dataValidation sqref="G6:G105" showDropDown="0" showInputMessage="0" showErrorMessage="1" allowBlank="0" errorTitle="Check tax treatment" error="Choose Taxable, Exempt, or Review from the assumptions list." type="list">
      <formula1>INDIRECT("Assumptions!$E$5:$E$104")</formula1>
    </dataValidation>
    <dataValidation sqref="H6:H105" showDropDown="0" showInputMessage="0" showErrorMessage="1" allowBlank="0" errorTitle="Check sale amount" error="Enter an amount from $0.00 through $10,000,000.00." type="decimal" operator="between">
      <formula1>0</formula1>
      <formula2>10000000</formula2>
    </dataValidation>
    <dataValidation sqref="L6:L105" showDropDown="0" showInputMessage="0" showErrorMessage="1" allowBlank="0" errorTitle="Check collected tax" error="Enter collected tax from $0.00 through $10,000,000.00." type="decimal" operator="between">
      <formula1>0</formula1>
      <formula2>10000000</formula2>
    </dataValidation>
    <dataValidation sqref="O6:O105" showDropDown="0" showInputMessage="0" showErrorMessage="1" allowBlank="0" errorTitle="Check record status" error="Choose a record status from the Assumptions sheet." type="list">
      <formula1>INDIRECT("Assumptions!$F$5:$F$104")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9" customWidth="1" min="2" max="2"/>
    <col width="14" customWidth="1" min="3" max="3"/>
    <col width="25" customWidth="1" min="4" max="4"/>
    <col width="18" customWidth="1" min="5" max="5"/>
    <col width="16" customWidth="1" min="6" max="6"/>
    <col width="3" customWidth="1" min="7" max="7"/>
    <col width="27" customWidth="1" min="8" max="8"/>
    <col width="34" customWidth="1" min="9" max="9"/>
  </cols>
  <sheetData>
    <row r="1" ht="30" customHeight="1">
      <c r="A1" s="1" t="inlineStr">
        <is>
          <t>Landscaping Sales Tax Tracker — Assumptions</t>
        </is>
      </c>
      <c r="B1" s="29" t="n"/>
      <c r="C1" s="29" t="n"/>
      <c r="D1" s="29" t="n"/>
      <c r="E1" s="29" t="n"/>
      <c r="F1" s="29" t="n"/>
      <c r="G1" s="29" t="n"/>
      <c r="H1" s="29" t="n"/>
      <c r="I1" s="30" t="n"/>
    </row>
    <row r="2" ht="34" customHeight="1">
      <c r="A2" s="3" t="inlineStr">
        <is>
          <t>Rates and classifications are editable administrative assumptions, not verified tax guidance. Keep the listed treatment and status labels unless workbook formulas are also updated.</t>
        </is>
      </c>
    </row>
    <row r="3"/>
    <row r="4" ht="32" customHeight="1">
      <c r="A4" s="7" t="inlineStr">
        <is>
          <t>Jurisdiction Code</t>
        </is>
      </c>
      <c r="B4" s="7" t="inlineStr">
        <is>
          <t>Fictional Tax Area</t>
        </is>
      </c>
      <c r="C4" s="7" t="inlineStr">
        <is>
          <t>Tax Rate</t>
        </is>
      </c>
      <c r="D4" s="7" t="inlineStr">
        <is>
          <t>Service Category</t>
        </is>
      </c>
      <c r="E4" s="7" t="inlineStr">
        <is>
          <t>Tax Treatment</t>
        </is>
      </c>
      <c r="F4" s="7" t="inlineStr">
        <is>
          <t>Record Status</t>
        </is>
      </c>
      <c r="H4" s="7" t="inlineStr">
        <is>
          <t>Check Setting</t>
        </is>
      </c>
      <c r="I4" s="7" t="inlineStr">
        <is>
          <t>Value</t>
        </is>
      </c>
    </row>
    <row r="5">
      <c r="A5" s="18" t="inlineStr">
        <is>
          <t>FIC-A</t>
        </is>
      </c>
      <c r="B5" s="18" t="inlineStr">
        <is>
          <t>Fictional North District</t>
        </is>
      </c>
      <c r="C5" s="39" t="n">
        <v>0.065</v>
      </c>
      <c r="D5" s="18" t="inlineStr">
        <is>
          <t>Lawn mowing</t>
        </is>
      </c>
      <c r="E5" s="18" t="inlineStr">
        <is>
          <t>Taxable</t>
        </is>
      </c>
      <c r="F5" s="18" t="inlineStr">
        <is>
          <t>Draft</t>
        </is>
      </c>
      <c r="H5" s="26" t="inlineStr">
        <is>
          <t>Tax Difference Tolerance</t>
        </is>
      </c>
      <c r="I5" s="40" t="n">
        <v>0.01</v>
      </c>
    </row>
    <row r="6">
      <c r="A6" s="18" t="inlineStr">
        <is>
          <t>FIC-B</t>
        </is>
      </c>
      <c r="B6" s="18" t="inlineStr">
        <is>
          <t>Fictional East District</t>
        </is>
      </c>
      <c r="C6" s="39" t="n">
        <v>0.0725</v>
      </c>
      <c r="D6" s="18" t="inlineStr">
        <is>
          <t>Landscape installation</t>
        </is>
      </c>
      <c r="E6" s="18" t="inlineStr">
        <is>
          <t>Exempt</t>
        </is>
      </c>
      <c r="F6" s="18" t="inlineStr">
        <is>
          <t>Posted</t>
        </is>
      </c>
      <c r="H6" s="26" t="inlineStr">
        <is>
          <t>Status Included in Totals</t>
        </is>
      </c>
      <c r="I6" s="28" t="inlineStr">
        <is>
          <t>Posted</t>
        </is>
      </c>
    </row>
    <row r="7">
      <c r="A7" s="18" t="inlineStr">
        <is>
          <t>FIC-C</t>
        </is>
      </c>
      <c r="B7" s="18" t="inlineStr">
        <is>
          <t>Fictional South District</t>
        </is>
      </c>
      <c r="C7" s="39" t="n">
        <v>0.05</v>
      </c>
      <c r="D7" s="18" t="inlineStr">
        <is>
          <t>Shrub pruning</t>
        </is>
      </c>
      <c r="E7" s="18" t="inlineStr">
        <is>
          <t>Review</t>
        </is>
      </c>
      <c r="F7" s="18" t="inlineStr">
        <is>
          <t>Voided</t>
        </is>
      </c>
    </row>
    <row r="8">
      <c r="A8" s="18" t="inlineStr">
        <is>
          <t>FIC-D</t>
        </is>
      </c>
      <c r="B8" s="18" t="inlineStr">
        <is>
          <t>Fictional West District</t>
        </is>
      </c>
      <c r="C8" s="39" t="n">
        <v>0.08</v>
      </c>
      <c r="D8" s="18" t="inlineStr">
        <is>
          <t>Mulch installation</t>
        </is>
      </c>
      <c r="E8" s="18" t="n"/>
      <c r="F8" s="18" t="n"/>
      <c r="H8" s="26" t="inlineStr">
        <is>
          <t>Use</t>
        </is>
      </c>
      <c r="I8" s="24" t="inlineStr">
        <is>
          <t>Review alerts before relying on totals.</t>
        </is>
      </c>
    </row>
    <row r="9">
      <c r="A9" s="18" t="inlineStr">
        <is>
          <t>FIC-E</t>
        </is>
      </c>
      <c r="B9" s="18" t="inlineStr">
        <is>
          <t>Fictional River District</t>
        </is>
      </c>
      <c r="C9" s="39" t="n">
        <v>0.0475</v>
      </c>
      <c r="D9" s="18" t="inlineStr">
        <is>
          <t>Seasonal cleanup</t>
        </is>
      </c>
      <c r="E9" s="18" t="n"/>
      <c r="F9" s="18" t="n"/>
    </row>
    <row r="10">
      <c r="A10" s="18" t="inlineStr">
        <is>
          <t>FIC-F</t>
        </is>
      </c>
      <c r="B10" s="18" t="inlineStr">
        <is>
          <t>Fictional Orchard District</t>
        </is>
      </c>
      <c r="C10" s="39" t="n">
        <v>0.06875000000000001</v>
      </c>
      <c r="D10" s="18" t="inlineStr">
        <is>
          <t>Irrigation repair</t>
        </is>
      </c>
      <c r="E10" s="18" t="n"/>
      <c r="F10" s="18" t="n"/>
    </row>
    <row r="11">
      <c r="A11" s="18" t="inlineStr">
        <is>
          <t>FIC-Z</t>
        </is>
      </c>
      <c r="B11" s="18" t="inlineStr">
        <is>
          <t>Fictional Zero-Rate District</t>
        </is>
      </c>
      <c r="C11" s="39" t="n">
        <v>0</v>
      </c>
      <c r="D11" s="18" t="inlineStr">
        <is>
          <t>Seasonal color</t>
        </is>
      </c>
      <c r="E11" s="18" t="n"/>
      <c r="F11" s="18" t="n"/>
    </row>
    <row r="12">
      <c r="A12" s="18" t="n"/>
      <c r="B12" s="18" t="n"/>
      <c r="C12" s="39" t="n"/>
      <c r="D12" s="18" t="inlineStr">
        <is>
          <t>Landscape design</t>
        </is>
      </c>
      <c r="E12" s="18" t="n"/>
      <c r="F12" s="18" t="n"/>
    </row>
    <row r="13">
      <c r="A13" s="18" t="n"/>
      <c r="B13" s="18" t="n"/>
      <c r="C13" s="39" t="n"/>
      <c r="D13" s="18" t="inlineStr">
        <is>
          <t>Tree care</t>
        </is>
      </c>
      <c r="E13" s="18" t="n"/>
      <c r="F13" s="18" t="n"/>
    </row>
    <row r="14">
      <c r="A14" s="18" t="n"/>
      <c r="B14" s="18" t="n"/>
      <c r="C14" s="39" t="n"/>
      <c r="D14" s="18" t="inlineStr">
        <is>
          <t>Hardscape repair</t>
        </is>
      </c>
      <c r="E14" s="18" t="n"/>
      <c r="F14" s="18" t="n"/>
    </row>
    <row r="15">
      <c r="A15" s="18" t="n"/>
      <c r="B15" s="18" t="n"/>
      <c r="C15" s="39" t="n"/>
      <c r="D15" s="18" t="inlineStr">
        <is>
          <t>Bed maintenance</t>
        </is>
      </c>
      <c r="E15" s="18" t="n"/>
      <c r="F15" s="18" t="n"/>
    </row>
    <row r="16">
      <c r="A16" s="18" t="n"/>
      <c r="B16" s="18" t="n"/>
      <c r="C16" s="39" t="n"/>
      <c r="D16" s="18" t="inlineStr">
        <is>
          <t>Other landscaping</t>
        </is>
      </c>
      <c r="E16" s="18" t="n"/>
      <c r="F16" s="18" t="n"/>
    </row>
    <row r="17">
      <c r="A17" s="18" t="n"/>
      <c r="B17" s="18" t="n"/>
      <c r="C17" s="39" t="n"/>
      <c r="D17" s="18" t="n"/>
      <c r="E17" s="18" t="n"/>
      <c r="F17" s="18" t="n"/>
    </row>
    <row r="18">
      <c r="A18" s="18" t="n"/>
      <c r="B18" s="18" t="n"/>
      <c r="C18" s="39" t="n"/>
      <c r="D18" s="18" t="n"/>
      <c r="E18" s="18" t="n"/>
      <c r="F18" s="18" t="n"/>
    </row>
    <row r="19">
      <c r="A19" s="18" t="n"/>
      <c r="B19" s="18" t="n"/>
      <c r="C19" s="39" t="n"/>
      <c r="D19" s="18" t="n"/>
      <c r="E19" s="18" t="n"/>
      <c r="F19" s="18" t="n"/>
    </row>
    <row r="20">
      <c r="A20" s="18" t="n"/>
      <c r="B20" s="18" t="n"/>
      <c r="C20" s="39" t="n"/>
      <c r="D20" s="18" t="n"/>
      <c r="E20" s="18" t="n"/>
      <c r="F20" s="18" t="n"/>
    </row>
    <row r="21">
      <c r="A21" s="18" t="n"/>
      <c r="B21" s="18" t="n"/>
      <c r="C21" s="39" t="n"/>
      <c r="D21" s="18" t="n"/>
      <c r="E21" s="18" t="n"/>
      <c r="F21" s="18" t="n"/>
    </row>
    <row r="22">
      <c r="A22" s="18" t="n"/>
      <c r="B22" s="18" t="n"/>
      <c r="C22" s="39" t="n"/>
      <c r="D22" s="18" t="n"/>
      <c r="E22" s="18" t="n"/>
      <c r="F22" s="18" t="n"/>
    </row>
    <row r="23">
      <c r="A23" s="18" t="n"/>
      <c r="B23" s="18" t="n"/>
      <c r="C23" s="39" t="n"/>
      <c r="D23" s="18" t="n"/>
      <c r="E23" s="18" t="n"/>
      <c r="F23" s="18" t="n"/>
    </row>
    <row r="24">
      <c r="A24" s="18" t="n"/>
      <c r="B24" s="18" t="n"/>
      <c r="C24" s="39" t="n"/>
      <c r="D24" s="18" t="n"/>
      <c r="E24" s="18" t="n"/>
      <c r="F24" s="18" t="n"/>
    </row>
    <row r="25">
      <c r="A25" s="18" t="n"/>
      <c r="B25" s="18" t="n"/>
      <c r="C25" s="39" t="n"/>
      <c r="D25" s="18" t="n"/>
      <c r="E25" s="18" t="n"/>
      <c r="F25" s="18" t="n"/>
    </row>
    <row r="26">
      <c r="A26" s="18" t="n"/>
      <c r="B26" s="18" t="n"/>
      <c r="C26" s="39" t="n"/>
      <c r="D26" s="18" t="n"/>
      <c r="E26" s="18" t="n"/>
      <c r="F26" s="18" t="n"/>
    </row>
    <row r="27">
      <c r="A27" s="18" t="n"/>
      <c r="B27" s="18" t="n"/>
      <c r="C27" s="39" t="n"/>
      <c r="D27" s="18" t="n"/>
      <c r="E27" s="18" t="n"/>
      <c r="F27" s="18" t="n"/>
    </row>
    <row r="28">
      <c r="A28" s="18" t="n"/>
      <c r="B28" s="18" t="n"/>
      <c r="C28" s="39" t="n"/>
      <c r="D28" s="18" t="n"/>
      <c r="E28" s="18" t="n"/>
      <c r="F28" s="18" t="n"/>
    </row>
    <row r="29">
      <c r="A29" s="18" t="n"/>
      <c r="B29" s="18" t="n"/>
      <c r="C29" s="39" t="n"/>
      <c r="D29" s="18" t="n"/>
      <c r="E29" s="18" t="n"/>
      <c r="F29" s="18" t="n"/>
    </row>
    <row r="30">
      <c r="A30" s="18" t="n"/>
      <c r="B30" s="18" t="n"/>
      <c r="C30" s="39" t="n"/>
      <c r="D30" s="18" t="n"/>
      <c r="E30" s="18" t="n"/>
      <c r="F30" s="18" t="n"/>
    </row>
    <row r="31">
      <c r="A31" s="18" t="n"/>
      <c r="B31" s="18" t="n"/>
      <c r="C31" s="39" t="n"/>
      <c r="D31" s="18" t="n"/>
      <c r="E31" s="18" t="n"/>
      <c r="F31" s="18" t="n"/>
    </row>
    <row r="32">
      <c r="A32" s="18" t="n"/>
      <c r="B32" s="18" t="n"/>
      <c r="C32" s="39" t="n"/>
      <c r="D32" s="18" t="n"/>
      <c r="E32" s="18" t="n"/>
      <c r="F32" s="18" t="n"/>
    </row>
    <row r="33">
      <c r="A33" s="18" t="n"/>
      <c r="B33" s="18" t="n"/>
      <c r="C33" s="39" t="n"/>
      <c r="D33" s="18" t="n"/>
      <c r="E33" s="18" t="n"/>
      <c r="F33" s="18" t="n"/>
    </row>
    <row r="34">
      <c r="A34" s="18" t="n"/>
      <c r="B34" s="18" t="n"/>
      <c r="C34" s="39" t="n"/>
      <c r="D34" s="18" t="n"/>
      <c r="E34" s="18" t="n"/>
      <c r="F34" s="18" t="n"/>
    </row>
    <row r="35">
      <c r="A35" s="18" t="n"/>
      <c r="B35" s="18" t="n"/>
      <c r="C35" s="39" t="n"/>
      <c r="D35" s="18" t="n"/>
      <c r="E35" s="18" t="n"/>
      <c r="F35" s="18" t="n"/>
    </row>
    <row r="36">
      <c r="A36" s="18" t="n"/>
      <c r="B36" s="18" t="n"/>
      <c r="C36" s="39" t="n"/>
      <c r="D36" s="18" t="n"/>
      <c r="E36" s="18" t="n"/>
      <c r="F36" s="18" t="n"/>
    </row>
    <row r="37">
      <c r="A37" s="18" t="n"/>
      <c r="B37" s="18" t="n"/>
      <c r="C37" s="39" t="n"/>
      <c r="D37" s="18" t="n"/>
      <c r="E37" s="18" t="n"/>
      <c r="F37" s="18" t="n"/>
    </row>
    <row r="38">
      <c r="A38" s="18" t="n"/>
      <c r="B38" s="18" t="n"/>
      <c r="C38" s="39" t="n"/>
      <c r="D38" s="18" t="n"/>
      <c r="E38" s="18" t="n"/>
      <c r="F38" s="18" t="n"/>
    </row>
    <row r="39">
      <c r="A39" s="18" t="n"/>
      <c r="B39" s="18" t="n"/>
      <c r="C39" s="39" t="n"/>
      <c r="D39" s="18" t="n"/>
      <c r="E39" s="18" t="n"/>
      <c r="F39" s="18" t="n"/>
    </row>
    <row r="40">
      <c r="A40" s="18" t="n"/>
      <c r="B40" s="18" t="n"/>
      <c r="C40" s="39" t="n"/>
      <c r="D40" s="18" t="n"/>
      <c r="E40" s="18" t="n"/>
      <c r="F40" s="18" t="n"/>
    </row>
    <row r="41">
      <c r="A41" s="18" t="n"/>
      <c r="B41" s="18" t="n"/>
      <c r="C41" s="39" t="n"/>
      <c r="D41" s="18" t="n"/>
      <c r="E41" s="18" t="n"/>
      <c r="F41" s="18" t="n"/>
    </row>
    <row r="42">
      <c r="A42" s="18" t="n"/>
      <c r="B42" s="18" t="n"/>
      <c r="C42" s="39" t="n"/>
      <c r="D42" s="18" t="n"/>
      <c r="E42" s="18" t="n"/>
      <c r="F42" s="18" t="n"/>
    </row>
    <row r="43">
      <c r="A43" s="18" t="n"/>
      <c r="B43" s="18" t="n"/>
      <c r="C43" s="39" t="n"/>
      <c r="D43" s="18" t="n"/>
      <c r="E43" s="18" t="n"/>
      <c r="F43" s="18" t="n"/>
    </row>
    <row r="44">
      <c r="A44" s="18" t="n"/>
      <c r="B44" s="18" t="n"/>
      <c r="C44" s="39" t="n"/>
      <c r="D44" s="18" t="n"/>
      <c r="E44" s="18" t="n"/>
      <c r="F44" s="18" t="n"/>
    </row>
    <row r="45">
      <c r="A45" s="18" t="n"/>
      <c r="B45" s="18" t="n"/>
      <c r="C45" s="39" t="n"/>
      <c r="D45" s="18" t="n"/>
      <c r="E45" s="18" t="n"/>
      <c r="F45" s="18" t="n"/>
    </row>
    <row r="46">
      <c r="A46" s="18" t="n"/>
      <c r="B46" s="18" t="n"/>
      <c r="C46" s="39" t="n"/>
      <c r="D46" s="18" t="n"/>
      <c r="E46" s="18" t="n"/>
      <c r="F46" s="18" t="n"/>
    </row>
    <row r="47">
      <c r="A47" s="18" t="n"/>
      <c r="B47" s="18" t="n"/>
      <c r="C47" s="39" t="n"/>
      <c r="D47" s="18" t="n"/>
      <c r="E47" s="18" t="n"/>
      <c r="F47" s="18" t="n"/>
    </row>
    <row r="48">
      <c r="A48" s="18" t="n"/>
      <c r="B48" s="18" t="n"/>
      <c r="C48" s="39" t="n"/>
      <c r="D48" s="18" t="n"/>
      <c r="E48" s="18" t="n"/>
      <c r="F48" s="18" t="n"/>
    </row>
    <row r="49">
      <c r="A49" s="18" t="n"/>
      <c r="B49" s="18" t="n"/>
      <c r="C49" s="39" t="n"/>
      <c r="D49" s="18" t="n"/>
      <c r="E49" s="18" t="n"/>
      <c r="F49" s="18" t="n"/>
    </row>
    <row r="50">
      <c r="A50" s="18" t="n"/>
      <c r="B50" s="18" t="n"/>
      <c r="C50" s="39" t="n"/>
      <c r="D50" s="18" t="n"/>
      <c r="E50" s="18" t="n"/>
      <c r="F50" s="18" t="n"/>
    </row>
    <row r="51">
      <c r="A51" s="18" t="n"/>
      <c r="B51" s="18" t="n"/>
      <c r="C51" s="39" t="n"/>
      <c r="D51" s="18" t="n"/>
      <c r="E51" s="18" t="n"/>
      <c r="F51" s="18" t="n"/>
    </row>
    <row r="52">
      <c r="A52" s="18" t="n"/>
      <c r="B52" s="18" t="n"/>
      <c r="C52" s="39" t="n"/>
      <c r="D52" s="18" t="n"/>
      <c r="E52" s="18" t="n"/>
      <c r="F52" s="18" t="n"/>
    </row>
    <row r="53">
      <c r="A53" s="18" t="n"/>
      <c r="B53" s="18" t="n"/>
      <c r="C53" s="39" t="n"/>
      <c r="D53" s="18" t="n"/>
      <c r="E53" s="18" t="n"/>
      <c r="F53" s="18" t="n"/>
    </row>
    <row r="54">
      <c r="A54" s="18" t="n"/>
      <c r="B54" s="18" t="n"/>
      <c r="C54" s="39" t="n"/>
      <c r="D54" s="18" t="n"/>
      <c r="E54" s="18" t="n"/>
      <c r="F54" s="18" t="n"/>
    </row>
    <row r="55">
      <c r="A55" s="18" t="n"/>
      <c r="B55" s="18" t="n"/>
      <c r="C55" s="39" t="n"/>
      <c r="D55" s="18" t="n"/>
      <c r="E55" s="18" t="n"/>
      <c r="F55" s="18" t="n"/>
    </row>
    <row r="56">
      <c r="A56" s="18" t="n"/>
      <c r="B56" s="18" t="n"/>
      <c r="C56" s="39" t="n"/>
      <c r="D56" s="18" t="n"/>
      <c r="E56" s="18" t="n"/>
      <c r="F56" s="18" t="n"/>
    </row>
    <row r="57">
      <c r="A57" s="18" t="n"/>
      <c r="B57" s="18" t="n"/>
      <c r="C57" s="39" t="n"/>
      <c r="D57" s="18" t="n"/>
      <c r="E57" s="18" t="n"/>
      <c r="F57" s="18" t="n"/>
    </row>
    <row r="58">
      <c r="A58" s="18" t="n"/>
      <c r="B58" s="18" t="n"/>
      <c r="C58" s="39" t="n"/>
      <c r="D58" s="18" t="n"/>
      <c r="E58" s="18" t="n"/>
      <c r="F58" s="18" t="n"/>
    </row>
    <row r="59">
      <c r="A59" s="18" t="n"/>
      <c r="B59" s="18" t="n"/>
      <c r="C59" s="39" t="n"/>
      <c r="D59" s="18" t="n"/>
      <c r="E59" s="18" t="n"/>
      <c r="F59" s="18" t="n"/>
    </row>
    <row r="60">
      <c r="A60" s="18" t="n"/>
      <c r="B60" s="18" t="n"/>
      <c r="C60" s="39" t="n"/>
      <c r="D60" s="18" t="n"/>
      <c r="E60" s="18" t="n"/>
      <c r="F60" s="18" t="n"/>
    </row>
    <row r="61">
      <c r="A61" s="18" t="n"/>
      <c r="B61" s="18" t="n"/>
      <c r="C61" s="39" t="n"/>
      <c r="D61" s="18" t="n"/>
      <c r="E61" s="18" t="n"/>
      <c r="F61" s="18" t="n"/>
    </row>
    <row r="62">
      <c r="A62" s="18" t="n"/>
      <c r="B62" s="18" t="n"/>
      <c r="C62" s="39" t="n"/>
      <c r="D62" s="18" t="n"/>
      <c r="E62" s="18" t="n"/>
      <c r="F62" s="18" t="n"/>
    </row>
    <row r="63">
      <c r="A63" s="18" t="n"/>
      <c r="B63" s="18" t="n"/>
      <c r="C63" s="39" t="n"/>
      <c r="D63" s="18" t="n"/>
      <c r="E63" s="18" t="n"/>
      <c r="F63" s="18" t="n"/>
    </row>
    <row r="64">
      <c r="A64" s="18" t="n"/>
      <c r="B64" s="18" t="n"/>
      <c r="C64" s="39" t="n"/>
      <c r="D64" s="18" t="n"/>
      <c r="E64" s="18" t="n"/>
      <c r="F64" s="18" t="n"/>
    </row>
    <row r="65">
      <c r="A65" s="18" t="n"/>
      <c r="B65" s="18" t="n"/>
      <c r="C65" s="39" t="n"/>
      <c r="D65" s="18" t="n"/>
      <c r="E65" s="18" t="n"/>
      <c r="F65" s="18" t="n"/>
    </row>
    <row r="66">
      <c r="A66" s="18" t="n"/>
      <c r="B66" s="18" t="n"/>
      <c r="C66" s="39" t="n"/>
      <c r="D66" s="18" t="n"/>
      <c r="E66" s="18" t="n"/>
      <c r="F66" s="18" t="n"/>
    </row>
    <row r="67">
      <c r="A67" s="18" t="n"/>
      <c r="B67" s="18" t="n"/>
      <c r="C67" s="39" t="n"/>
      <c r="D67" s="18" t="n"/>
      <c r="E67" s="18" t="n"/>
      <c r="F67" s="18" t="n"/>
    </row>
    <row r="68">
      <c r="A68" s="18" t="n"/>
      <c r="B68" s="18" t="n"/>
      <c r="C68" s="39" t="n"/>
      <c r="D68" s="18" t="n"/>
      <c r="E68" s="18" t="n"/>
      <c r="F68" s="18" t="n"/>
    </row>
    <row r="69">
      <c r="A69" s="18" t="n"/>
      <c r="B69" s="18" t="n"/>
      <c r="C69" s="39" t="n"/>
      <c r="D69" s="18" t="n"/>
      <c r="E69" s="18" t="n"/>
      <c r="F69" s="18" t="n"/>
    </row>
    <row r="70">
      <c r="A70" s="18" t="n"/>
      <c r="B70" s="18" t="n"/>
      <c r="C70" s="39" t="n"/>
      <c r="D70" s="18" t="n"/>
      <c r="E70" s="18" t="n"/>
      <c r="F70" s="18" t="n"/>
    </row>
    <row r="71">
      <c r="A71" s="18" t="n"/>
      <c r="B71" s="18" t="n"/>
      <c r="C71" s="39" t="n"/>
      <c r="D71" s="18" t="n"/>
      <c r="E71" s="18" t="n"/>
      <c r="F71" s="18" t="n"/>
    </row>
    <row r="72">
      <c r="A72" s="18" t="n"/>
      <c r="B72" s="18" t="n"/>
      <c r="C72" s="39" t="n"/>
      <c r="D72" s="18" t="n"/>
      <c r="E72" s="18" t="n"/>
      <c r="F72" s="18" t="n"/>
    </row>
    <row r="73">
      <c r="A73" s="18" t="n"/>
      <c r="B73" s="18" t="n"/>
      <c r="C73" s="39" t="n"/>
      <c r="D73" s="18" t="n"/>
      <c r="E73" s="18" t="n"/>
      <c r="F73" s="18" t="n"/>
    </row>
    <row r="74">
      <c r="A74" s="18" t="n"/>
      <c r="B74" s="18" t="n"/>
      <c r="C74" s="39" t="n"/>
      <c r="D74" s="18" t="n"/>
      <c r="E74" s="18" t="n"/>
      <c r="F74" s="18" t="n"/>
    </row>
    <row r="75">
      <c r="A75" s="18" t="n"/>
      <c r="B75" s="18" t="n"/>
      <c r="C75" s="39" t="n"/>
      <c r="D75" s="18" t="n"/>
      <c r="E75" s="18" t="n"/>
      <c r="F75" s="18" t="n"/>
    </row>
    <row r="76">
      <c r="A76" s="18" t="n"/>
      <c r="B76" s="18" t="n"/>
      <c r="C76" s="39" t="n"/>
      <c r="D76" s="18" t="n"/>
      <c r="E76" s="18" t="n"/>
      <c r="F76" s="18" t="n"/>
    </row>
    <row r="77">
      <c r="A77" s="18" t="n"/>
      <c r="B77" s="18" t="n"/>
      <c r="C77" s="39" t="n"/>
      <c r="D77" s="18" t="n"/>
      <c r="E77" s="18" t="n"/>
      <c r="F77" s="18" t="n"/>
    </row>
    <row r="78">
      <c r="A78" s="18" t="n"/>
      <c r="B78" s="18" t="n"/>
      <c r="C78" s="39" t="n"/>
      <c r="D78" s="18" t="n"/>
      <c r="E78" s="18" t="n"/>
      <c r="F78" s="18" t="n"/>
    </row>
    <row r="79">
      <c r="A79" s="18" t="n"/>
      <c r="B79" s="18" t="n"/>
      <c r="C79" s="39" t="n"/>
      <c r="D79" s="18" t="n"/>
      <c r="E79" s="18" t="n"/>
      <c r="F79" s="18" t="n"/>
    </row>
    <row r="80">
      <c r="A80" s="18" t="n"/>
      <c r="B80" s="18" t="n"/>
      <c r="C80" s="39" t="n"/>
      <c r="D80" s="18" t="n"/>
      <c r="E80" s="18" t="n"/>
      <c r="F80" s="18" t="n"/>
    </row>
    <row r="81">
      <c r="A81" s="18" t="n"/>
      <c r="B81" s="18" t="n"/>
      <c r="C81" s="39" t="n"/>
      <c r="D81" s="18" t="n"/>
      <c r="E81" s="18" t="n"/>
      <c r="F81" s="18" t="n"/>
    </row>
    <row r="82">
      <c r="A82" s="18" t="n"/>
      <c r="B82" s="18" t="n"/>
      <c r="C82" s="39" t="n"/>
      <c r="D82" s="18" t="n"/>
      <c r="E82" s="18" t="n"/>
      <c r="F82" s="18" t="n"/>
    </row>
    <row r="83">
      <c r="A83" s="18" t="n"/>
      <c r="B83" s="18" t="n"/>
      <c r="C83" s="39" t="n"/>
      <c r="D83" s="18" t="n"/>
      <c r="E83" s="18" t="n"/>
      <c r="F83" s="18" t="n"/>
    </row>
    <row r="84">
      <c r="A84" s="18" t="n"/>
      <c r="B84" s="18" t="n"/>
      <c r="C84" s="39" t="n"/>
      <c r="D84" s="18" t="n"/>
      <c r="E84" s="18" t="n"/>
      <c r="F84" s="18" t="n"/>
    </row>
    <row r="85">
      <c r="A85" s="18" t="n"/>
      <c r="B85" s="18" t="n"/>
      <c r="C85" s="39" t="n"/>
      <c r="D85" s="18" t="n"/>
      <c r="E85" s="18" t="n"/>
      <c r="F85" s="18" t="n"/>
    </row>
    <row r="86">
      <c r="A86" s="18" t="n"/>
      <c r="B86" s="18" t="n"/>
      <c r="C86" s="39" t="n"/>
      <c r="D86" s="18" t="n"/>
      <c r="E86" s="18" t="n"/>
      <c r="F86" s="18" t="n"/>
    </row>
    <row r="87">
      <c r="A87" s="18" t="n"/>
      <c r="B87" s="18" t="n"/>
      <c r="C87" s="39" t="n"/>
      <c r="D87" s="18" t="n"/>
      <c r="E87" s="18" t="n"/>
      <c r="F87" s="18" t="n"/>
    </row>
    <row r="88">
      <c r="A88" s="18" t="n"/>
      <c r="B88" s="18" t="n"/>
      <c r="C88" s="39" t="n"/>
      <c r="D88" s="18" t="n"/>
      <c r="E88" s="18" t="n"/>
      <c r="F88" s="18" t="n"/>
    </row>
    <row r="89">
      <c r="A89" s="18" t="n"/>
      <c r="B89" s="18" t="n"/>
      <c r="C89" s="39" t="n"/>
      <c r="D89" s="18" t="n"/>
      <c r="E89" s="18" t="n"/>
      <c r="F89" s="18" t="n"/>
    </row>
    <row r="90">
      <c r="A90" s="18" t="n"/>
      <c r="B90" s="18" t="n"/>
      <c r="C90" s="39" t="n"/>
      <c r="D90" s="18" t="n"/>
      <c r="E90" s="18" t="n"/>
      <c r="F90" s="18" t="n"/>
    </row>
    <row r="91">
      <c r="A91" s="18" t="n"/>
      <c r="B91" s="18" t="n"/>
      <c r="C91" s="39" t="n"/>
      <c r="D91" s="18" t="n"/>
      <c r="E91" s="18" t="n"/>
      <c r="F91" s="18" t="n"/>
    </row>
    <row r="92">
      <c r="A92" s="18" t="n"/>
      <c r="B92" s="18" t="n"/>
      <c r="C92" s="39" t="n"/>
      <c r="D92" s="18" t="n"/>
      <c r="E92" s="18" t="n"/>
      <c r="F92" s="18" t="n"/>
    </row>
    <row r="93">
      <c r="A93" s="18" t="n"/>
      <c r="B93" s="18" t="n"/>
      <c r="C93" s="39" t="n"/>
      <c r="D93" s="18" t="n"/>
      <c r="E93" s="18" t="n"/>
      <c r="F93" s="18" t="n"/>
    </row>
    <row r="94">
      <c r="A94" s="18" t="n"/>
      <c r="B94" s="18" t="n"/>
      <c r="C94" s="39" t="n"/>
      <c r="D94" s="18" t="n"/>
      <c r="E94" s="18" t="n"/>
      <c r="F94" s="18" t="n"/>
    </row>
    <row r="95">
      <c r="A95" s="18" t="n"/>
      <c r="B95" s="18" t="n"/>
      <c r="C95" s="39" t="n"/>
      <c r="D95" s="18" t="n"/>
      <c r="E95" s="18" t="n"/>
      <c r="F95" s="18" t="n"/>
    </row>
    <row r="96">
      <c r="A96" s="18" t="n"/>
      <c r="B96" s="18" t="n"/>
      <c r="C96" s="39" t="n"/>
      <c r="D96" s="18" t="n"/>
      <c r="E96" s="18" t="n"/>
      <c r="F96" s="18" t="n"/>
    </row>
    <row r="97">
      <c r="A97" s="18" t="n"/>
      <c r="B97" s="18" t="n"/>
      <c r="C97" s="39" t="n"/>
      <c r="D97" s="18" t="n"/>
      <c r="E97" s="18" t="n"/>
      <c r="F97" s="18" t="n"/>
    </row>
    <row r="98">
      <c r="A98" s="18" t="n"/>
      <c r="B98" s="18" t="n"/>
      <c r="C98" s="39" t="n"/>
      <c r="D98" s="18" t="n"/>
      <c r="E98" s="18" t="n"/>
      <c r="F98" s="18" t="n"/>
    </row>
    <row r="99">
      <c r="A99" s="18" t="n"/>
      <c r="B99" s="18" t="n"/>
      <c r="C99" s="39" t="n"/>
      <c r="D99" s="18" t="n"/>
      <c r="E99" s="18" t="n"/>
      <c r="F99" s="18" t="n"/>
    </row>
    <row r="100">
      <c r="A100" s="18" t="n"/>
      <c r="B100" s="18" t="n"/>
      <c r="C100" s="39" t="n"/>
      <c r="D100" s="18" t="n"/>
      <c r="E100" s="18" t="n"/>
      <c r="F100" s="18" t="n"/>
    </row>
    <row r="101">
      <c r="A101" s="18" t="n"/>
      <c r="B101" s="18" t="n"/>
      <c r="C101" s="39" t="n"/>
      <c r="D101" s="18" t="n"/>
      <c r="E101" s="18" t="n"/>
      <c r="F101" s="18" t="n"/>
    </row>
    <row r="102">
      <c r="A102" s="18" t="n"/>
      <c r="B102" s="18" t="n"/>
      <c r="C102" s="39" t="n"/>
      <c r="D102" s="18" t="n"/>
      <c r="E102" s="18" t="n"/>
      <c r="F102" s="18" t="n"/>
    </row>
    <row r="103">
      <c r="A103" s="18" t="n"/>
      <c r="B103" s="18" t="n"/>
      <c r="C103" s="39" t="n"/>
      <c r="D103" s="18" t="n"/>
      <c r="E103" s="18" t="n"/>
      <c r="F103" s="18" t="n"/>
    </row>
    <row r="104">
      <c r="A104" s="18" t="n"/>
      <c r="B104" s="18" t="n"/>
      <c r="C104" s="39" t="n"/>
      <c r="D104" s="18" t="n"/>
      <c r="E104" s="18" t="n"/>
      <c r="F104" s="18" t="n"/>
    </row>
  </sheetData>
  <autoFilter ref="A4:F104"/>
  <mergeCells count="1">
    <mergeCell ref="A1:I1"/>
  </mergeCells>
  <conditionalFormatting sqref="A5:A104">
    <cfRule type="expression" priority="1" dxfId="0">
      <formula>AND($A5&lt;&gt;"",COUNTIF($A$5:$A$104,$A5)&gt;1)</formula>
    </cfRule>
  </conditionalFormatting>
  <conditionalFormatting sqref="D5:D104">
    <cfRule type="expression" priority="2" dxfId="0">
      <formula>AND($D5&lt;&gt;"",COUNTIF($D$5:$D$104,$D5)&gt;1)</formula>
    </cfRule>
  </conditionalFormatting>
  <conditionalFormatting sqref="E5:E104">
    <cfRule type="expression" priority="3" dxfId="0">
      <formula>AND($E5&lt;&gt;"",COUNTIF($E$5:$E$104,$E5)&gt;1)</formula>
    </cfRule>
  </conditionalFormatting>
  <conditionalFormatting sqref="F5:F104">
    <cfRule type="expression" priority="4" dxfId="0">
      <formula>AND($F5&lt;&gt;"",COUNTIF($F$5:$F$104,$F5)&gt;1)</formula>
    </cfRule>
  </conditionalFormatting>
  <conditionalFormatting sqref="A5:C104">
    <cfRule type="expression" priority="5" dxfId="0">
      <formula>AND($A5&lt;&gt;"",$C5="")</formula>
    </cfRule>
  </conditionalFormatting>
  <dataValidations count="3">
    <dataValidation sqref="C5:C104" showDropDown="0" showInputMessage="1" showErrorMessage="1" allowBlank="0" errorTitle="Check tax rate" error="Enter a tax rate from 0.000% through 100.000%." promptTitle="Tax rate assumption" prompt="Enter the assumed combined rate as a decimal, such as 0.065 for 6.500%." type="decimal" operator="between">
      <formula1>0</formula1>
      <formula2>1</formula2>
    </dataValidation>
    <dataValidation sqref="I5" showDropDown="0" showInputMessage="0" showErrorMessage="1" allowBlank="0" errorTitle="Check tolerance" error="Enter a nonnegative dollar tolerance no greater than $100.00." type="decimal" operator="between">
      <formula1>0</formula1>
      <formula2>100</formula2>
    </dataValidation>
    <dataValidation sqref="I6" showDropDown="0" showInputMessage="0" showErrorMessage="1" allowBlank="0" errorTitle="Check included status" error="Choose a status from the Record Status list." type="list">
      <formula1>INDIRECT("$F$5:$F$104")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2026-09-10T06:50:57Z</dcterms:created>
  <dcterms:modified xmlns:dcterms="http://purl.org/dc/terms/" xmlns:xsi="http://www.w3.org/2001/XMLSchema-instance" xsi:type="dcterms:W3CDTF">2026-09-10T06:50:57+00:00Z</dcterms:modified>
</cp:coreProperties>
</file>