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ackag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'Summary'!$A$9:$L$21</definedName>
    <definedName name="_xlnm._FilterDatabase" localSheetId="1" hidden="1">'Packages'!$A$3:$Z$103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$#,##0.00;[Red]-$#,##0.00"/>
    <numFmt numFmtId="165" formatCode="0.0%"/>
    <numFmt numFmtId="166" formatCode="#,##0 &quot;sq ft&quot;"/>
    <numFmt numFmtId="167" formatCode="0.00 &quot;hrs&quot;"/>
    <numFmt numFmtId="168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17261F"/>
      <sz val="11"/>
    </font>
    <font>
      <name val="Calibri"/>
      <b val="1"/>
      <color rgb="00FFFFFF"/>
      <sz val="11"/>
    </font>
    <font>
      <name val="Calibri"/>
      <color rgb="0017261F"/>
      <sz val="10"/>
    </font>
    <font>
      <name val="Calibri"/>
      <b val="1"/>
      <color rgb="0017261F"/>
      <sz val="14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FF3C4"/>
      </patternFill>
    </fill>
    <fill>
      <patternFill patternType="solid">
        <fgColor rgb="00F2F7F1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left" vertical="center" wrapText="1"/>
    </xf>
    <xf numFmtId="3" fontId="5" fillId="5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66" fontId="4" fillId="4" borderId="1" applyAlignment="1" pivotButton="0" quotePrefix="0" xfId="0">
      <alignment horizontal="center" vertical="center" wrapText="1"/>
    </xf>
    <xf numFmtId="3" fontId="4" fillId="4" borderId="1" applyAlignment="1" pivotButton="0" quotePrefix="0" xfId="0">
      <alignment horizontal="center" vertical="center" wrapText="1"/>
    </xf>
    <xf numFmtId="167" fontId="4" fillId="4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right" vertical="center"/>
    </xf>
    <xf numFmtId="168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left" vertical="center" wrapText="1"/>
    </xf>
    <xf numFmtId="3" fontId="4" fillId="4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left" vertical="center" wrapText="1"/>
    </xf>
    <xf numFmtId="168" fontId="4" fillId="4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top" wrapText="1"/>
    </xf>
    <xf numFmtId="164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center" vertical="center" wrapText="1"/>
    </xf>
    <xf numFmtId="167" fontId="4" fillId="4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right" vertical="center"/>
    </xf>
    <xf numFmtId="168" fontId="4" fillId="4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left" vertical="center" wrapText="1"/>
    </xf>
    <xf numFmtId="168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  <dxf>
      <font>
        <name val="Calibri"/>
        <b val="1"/>
        <color rgb="0017261F"/>
        <sz val="11"/>
      </font>
      <fill>
        <patternFill patternType="solid">
          <fgColor rgb="00D7A92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3F35"/>
    <outlinePr summaryBelow="1" summaryRight="1"/>
    <pageSetUpPr/>
  </sheetPr>
  <dimension ref="A1:L21"/>
  <sheetViews>
    <sheetView showGridLines="0" showRowColHeaders="1" zoomScale="9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15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6" customWidth="1" min="9" max="9"/>
    <col width="16" customWidth="1" min="10" max="10"/>
    <col width="13" customWidth="1" min="11" max="11"/>
    <col width="17" customWidth="1" min="12" max="12"/>
  </cols>
  <sheetData>
    <row r="1" ht="28" customHeight="1">
      <c r="A1" s="1" t="inlineStr">
        <is>
          <t>Landscaping Service Package Comparison Summary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n"/>
    </row>
    <row r="2" ht="8" customHeight="1"/>
    <row r="3">
      <c r="A3" s="4" t="inlineStr">
        <is>
          <t>Package Count</t>
        </is>
      </c>
      <c r="D3" s="4" t="inlineStr">
        <is>
          <t>Ready to Quote</t>
        </is>
      </c>
      <c r="G3" s="4" t="inlineStr">
        <is>
          <t>Needs Review</t>
        </is>
      </c>
      <c r="J3" s="4" t="inlineStr">
        <is>
          <t>Total Annual Price</t>
        </is>
      </c>
    </row>
    <row r="4">
      <c r="A4" s="5">
        <f>COUNTIF(Packages!$A$4:$A$103,"&lt;&gt;")</f>
        <v/>
      </c>
      <c r="D4" s="5">
        <f>COUNTIF(Packages!$X$4:$X$103,"Ready to Quote")</f>
        <v/>
      </c>
      <c r="G4" s="5">
        <f>COUNTIF(Packages!$X$4:$X$103,"Needs Review")</f>
        <v/>
      </c>
      <c r="J4" s="31">
        <f>IF(COUNT(Packages!$T$4:$T$103)=0,"",SUM(Packages!$T$4:$T$103))</f>
        <v/>
      </c>
    </row>
    <row r="5"/>
    <row r="6">
      <c r="A6" s="4" t="inlineStr">
        <is>
          <t>Average Annual Price</t>
        </is>
      </c>
      <c r="D6" s="4" t="inlineStr">
        <is>
          <t>Average Internal Cost</t>
        </is>
      </c>
      <c r="G6" s="4" t="inlineStr">
        <is>
          <t>Average Gross Margin</t>
        </is>
      </c>
      <c r="J6" s="4" t="inlineStr">
        <is>
          <t>Total Gross Margin</t>
        </is>
      </c>
    </row>
    <row r="7">
      <c r="A7" s="31">
        <f>IFERROR(AVERAGE(Packages!$T$4:$T$103),"")</f>
        <v/>
      </c>
      <c r="D7" s="31">
        <f>IFERROR(AVERAGE(Packages!$S$4:$S$103),"")</f>
        <v/>
      </c>
      <c r="G7" s="32">
        <f>IFERROR(AVERAGE(Packages!$W$4:$W$103),"")</f>
        <v/>
      </c>
      <c r="J7" s="31">
        <f>IF(COUNT(Packages!$V$4:$V$103)=0,"",SUM(Packages!$V$4:$V$103))</f>
        <v/>
      </c>
    </row>
    <row r="8">
      <c r="A8" s="4" t="inlineStr">
        <is>
          <t>Package Comparison: First 12 Prepared Package Rows</t>
        </is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</row>
    <row r="9" ht="36" customHeight="1">
      <c r="A9" s="8" t="inlineStr">
        <is>
          <t>Package</t>
        </is>
      </c>
      <c r="B9" s="8" t="inlineStr">
        <is>
          <t>Frequency</t>
        </is>
      </c>
      <c r="C9" s="8" t="inlineStr">
        <is>
          <t>Visits per Year</t>
        </is>
      </c>
      <c r="D9" s="8" t="inlineStr">
        <is>
          <t>Mowing</t>
        </is>
      </c>
      <c r="E9" s="8" t="inlineStr">
        <is>
          <t>Edging</t>
        </is>
      </c>
      <c r="F9" s="8" t="inlineStr">
        <is>
          <t>Shrubs</t>
        </is>
      </c>
      <c r="G9" s="8" t="inlineStr">
        <is>
          <t>Weeding</t>
        </is>
      </c>
      <c r="H9" s="8" t="inlineStr">
        <is>
          <t>Leaves</t>
        </is>
      </c>
      <c r="I9" s="8" t="inlineStr">
        <is>
          <t>Annual Cost</t>
        </is>
      </c>
      <c r="J9" s="8" t="inlineStr">
        <is>
          <t>Annual Price</t>
        </is>
      </c>
      <c r="K9" s="8" t="inlineStr">
        <is>
          <t>Margin %</t>
        </is>
      </c>
      <c r="L9" s="8" t="inlineStr">
        <is>
          <t>Status</t>
        </is>
      </c>
    </row>
    <row r="10" ht="28" customHeight="1">
      <c r="A10" s="9">
        <f>IF(Packages!$A4="","",Packages!$B4)</f>
        <v/>
      </c>
      <c r="B10" s="10">
        <f>IF(Packages!$A4="","",Packages!$E4)</f>
        <v/>
      </c>
      <c r="C10" s="10">
        <f>IF(Packages!$A4="","",Packages!$F4)</f>
        <v/>
      </c>
      <c r="D10" s="10">
        <f>IF(Packages!$A4="","",Packages!$I4)</f>
        <v/>
      </c>
      <c r="E10" s="10">
        <f>IF(Packages!$A4="","",Packages!$J4)</f>
        <v/>
      </c>
      <c r="F10" s="10">
        <f>IF(Packages!$A4="","",Packages!$K4)</f>
        <v/>
      </c>
      <c r="G10" s="10">
        <f>IF(Packages!$A4="","",Packages!$L4)</f>
        <v/>
      </c>
      <c r="H10" s="10">
        <f>IF(Packages!$A4="","",Packages!$M4)</f>
        <v/>
      </c>
      <c r="I10" s="33">
        <f>IF(Packages!$A4="","",Packages!$S4)</f>
        <v/>
      </c>
      <c r="J10" s="33">
        <f>IF(Packages!$A4="","",Packages!$T4)</f>
        <v/>
      </c>
      <c r="K10" s="34">
        <f>IF(Packages!$A4="","",Packages!$W4)</f>
        <v/>
      </c>
      <c r="L10" s="10">
        <f>IF(Packages!$A4="","",Packages!$X4)</f>
        <v/>
      </c>
    </row>
    <row r="11" ht="28" customHeight="1">
      <c r="A11" s="13">
        <f>IF(Packages!$A5="","",Packages!$B5)</f>
        <v/>
      </c>
      <c r="B11" s="14">
        <f>IF(Packages!$A5="","",Packages!$E5)</f>
        <v/>
      </c>
      <c r="C11" s="14">
        <f>IF(Packages!$A5="","",Packages!$F5)</f>
        <v/>
      </c>
      <c r="D11" s="14">
        <f>IF(Packages!$A5="","",Packages!$I5)</f>
        <v/>
      </c>
      <c r="E11" s="14">
        <f>IF(Packages!$A5="","",Packages!$J5)</f>
        <v/>
      </c>
      <c r="F11" s="14">
        <f>IF(Packages!$A5="","",Packages!$K5)</f>
        <v/>
      </c>
      <c r="G11" s="14">
        <f>IF(Packages!$A5="","",Packages!$L5)</f>
        <v/>
      </c>
      <c r="H11" s="14">
        <f>IF(Packages!$A5="","",Packages!$M5)</f>
        <v/>
      </c>
      <c r="I11" s="35">
        <f>IF(Packages!$A5="","",Packages!$S5)</f>
        <v/>
      </c>
      <c r="J11" s="35">
        <f>IF(Packages!$A5="","",Packages!$T5)</f>
        <v/>
      </c>
      <c r="K11" s="36">
        <f>IF(Packages!$A5="","",Packages!$W5)</f>
        <v/>
      </c>
      <c r="L11" s="14">
        <f>IF(Packages!$A5="","",Packages!$X5)</f>
        <v/>
      </c>
    </row>
    <row r="12" ht="28" customHeight="1">
      <c r="A12" s="9">
        <f>IF(Packages!$A6="","",Packages!$B6)</f>
        <v/>
      </c>
      <c r="B12" s="10">
        <f>IF(Packages!$A6="","",Packages!$E6)</f>
        <v/>
      </c>
      <c r="C12" s="10">
        <f>IF(Packages!$A6="","",Packages!$F6)</f>
        <v/>
      </c>
      <c r="D12" s="10">
        <f>IF(Packages!$A6="","",Packages!$I6)</f>
        <v/>
      </c>
      <c r="E12" s="10">
        <f>IF(Packages!$A6="","",Packages!$J6)</f>
        <v/>
      </c>
      <c r="F12" s="10">
        <f>IF(Packages!$A6="","",Packages!$K6)</f>
        <v/>
      </c>
      <c r="G12" s="10">
        <f>IF(Packages!$A6="","",Packages!$L6)</f>
        <v/>
      </c>
      <c r="H12" s="10">
        <f>IF(Packages!$A6="","",Packages!$M6)</f>
        <v/>
      </c>
      <c r="I12" s="33">
        <f>IF(Packages!$A6="","",Packages!$S6)</f>
        <v/>
      </c>
      <c r="J12" s="33">
        <f>IF(Packages!$A6="","",Packages!$T6)</f>
        <v/>
      </c>
      <c r="K12" s="34">
        <f>IF(Packages!$A6="","",Packages!$W6)</f>
        <v/>
      </c>
      <c r="L12" s="10">
        <f>IF(Packages!$A6="","",Packages!$X6)</f>
        <v/>
      </c>
    </row>
    <row r="13" ht="28" customHeight="1">
      <c r="A13" s="13">
        <f>IF(Packages!$A7="","",Packages!$B7)</f>
        <v/>
      </c>
      <c r="B13" s="14">
        <f>IF(Packages!$A7="","",Packages!$E7)</f>
        <v/>
      </c>
      <c r="C13" s="14">
        <f>IF(Packages!$A7="","",Packages!$F7)</f>
        <v/>
      </c>
      <c r="D13" s="14">
        <f>IF(Packages!$A7="","",Packages!$I7)</f>
        <v/>
      </c>
      <c r="E13" s="14">
        <f>IF(Packages!$A7="","",Packages!$J7)</f>
        <v/>
      </c>
      <c r="F13" s="14">
        <f>IF(Packages!$A7="","",Packages!$K7)</f>
        <v/>
      </c>
      <c r="G13" s="14">
        <f>IF(Packages!$A7="","",Packages!$L7)</f>
        <v/>
      </c>
      <c r="H13" s="14">
        <f>IF(Packages!$A7="","",Packages!$M7)</f>
        <v/>
      </c>
      <c r="I13" s="35">
        <f>IF(Packages!$A7="","",Packages!$S7)</f>
        <v/>
      </c>
      <c r="J13" s="35">
        <f>IF(Packages!$A7="","",Packages!$T7)</f>
        <v/>
      </c>
      <c r="K13" s="36">
        <f>IF(Packages!$A7="","",Packages!$W7)</f>
        <v/>
      </c>
      <c r="L13" s="14">
        <f>IF(Packages!$A7="","",Packages!$X7)</f>
        <v/>
      </c>
    </row>
    <row r="14" ht="28" customHeight="1">
      <c r="A14" s="9">
        <f>IF(Packages!$A8="","",Packages!$B8)</f>
        <v/>
      </c>
      <c r="B14" s="10">
        <f>IF(Packages!$A8="","",Packages!$E8)</f>
        <v/>
      </c>
      <c r="C14" s="10">
        <f>IF(Packages!$A8="","",Packages!$F8)</f>
        <v/>
      </c>
      <c r="D14" s="10">
        <f>IF(Packages!$A8="","",Packages!$I8)</f>
        <v/>
      </c>
      <c r="E14" s="10">
        <f>IF(Packages!$A8="","",Packages!$J8)</f>
        <v/>
      </c>
      <c r="F14" s="10">
        <f>IF(Packages!$A8="","",Packages!$K8)</f>
        <v/>
      </c>
      <c r="G14" s="10">
        <f>IF(Packages!$A8="","",Packages!$L8)</f>
        <v/>
      </c>
      <c r="H14" s="10">
        <f>IF(Packages!$A8="","",Packages!$M8)</f>
        <v/>
      </c>
      <c r="I14" s="33">
        <f>IF(Packages!$A8="","",Packages!$S8)</f>
        <v/>
      </c>
      <c r="J14" s="33">
        <f>IF(Packages!$A8="","",Packages!$T8)</f>
        <v/>
      </c>
      <c r="K14" s="34">
        <f>IF(Packages!$A8="","",Packages!$W8)</f>
        <v/>
      </c>
      <c r="L14" s="10">
        <f>IF(Packages!$A8="","",Packages!$X8)</f>
        <v/>
      </c>
    </row>
    <row r="15" ht="28" customHeight="1">
      <c r="A15" s="13">
        <f>IF(Packages!$A9="","",Packages!$B9)</f>
        <v/>
      </c>
      <c r="B15" s="14">
        <f>IF(Packages!$A9="","",Packages!$E9)</f>
        <v/>
      </c>
      <c r="C15" s="14">
        <f>IF(Packages!$A9="","",Packages!$F9)</f>
        <v/>
      </c>
      <c r="D15" s="14">
        <f>IF(Packages!$A9="","",Packages!$I9)</f>
        <v/>
      </c>
      <c r="E15" s="14">
        <f>IF(Packages!$A9="","",Packages!$J9)</f>
        <v/>
      </c>
      <c r="F15" s="14">
        <f>IF(Packages!$A9="","",Packages!$K9)</f>
        <v/>
      </c>
      <c r="G15" s="14">
        <f>IF(Packages!$A9="","",Packages!$L9)</f>
        <v/>
      </c>
      <c r="H15" s="14">
        <f>IF(Packages!$A9="","",Packages!$M9)</f>
        <v/>
      </c>
      <c r="I15" s="35">
        <f>IF(Packages!$A9="","",Packages!$S9)</f>
        <v/>
      </c>
      <c r="J15" s="35">
        <f>IF(Packages!$A9="","",Packages!$T9)</f>
        <v/>
      </c>
      <c r="K15" s="36">
        <f>IF(Packages!$A9="","",Packages!$W9)</f>
        <v/>
      </c>
      <c r="L15" s="14">
        <f>IF(Packages!$A9="","",Packages!$X9)</f>
        <v/>
      </c>
    </row>
    <row r="16" ht="28" customHeight="1">
      <c r="A16" s="9">
        <f>IF(Packages!$A10="","",Packages!$B10)</f>
        <v/>
      </c>
      <c r="B16" s="10">
        <f>IF(Packages!$A10="","",Packages!$E10)</f>
        <v/>
      </c>
      <c r="C16" s="10">
        <f>IF(Packages!$A10="","",Packages!$F10)</f>
        <v/>
      </c>
      <c r="D16" s="10">
        <f>IF(Packages!$A10="","",Packages!$I10)</f>
        <v/>
      </c>
      <c r="E16" s="10">
        <f>IF(Packages!$A10="","",Packages!$J10)</f>
        <v/>
      </c>
      <c r="F16" s="10">
        <f>IF(Packages!$A10="","",Packages!$K10)</f>
        <v/>
      </c>
      <c r="G16" s="10">
        <f>IF(Packages!$A10="","",Packages!$L10)</f>
        <v/>
      </c>
      <c r="H16" s="10">
        <f>IF(Packages!$A10="","",Packages!$M10)</f>
        <v/>
      </c>
      <c r="I16" s="33">
        <f>IF(Packages!$A10="","",Packages!$S10)</f>
        <v/>
      </c>
      <c r="J16" s="33">
        <f>IF(Packages!$A10="","",Packages!$T10)</f>
        <v/>
      </c>
      <c r="K16" s="34">
        <f>IF(Packages!$A10="","",Packages!$W10)</f>
        <v/>
      </c>
      <c r="L16" s="10">
        <f>IF(Packages!$A10="","",Packages!$X10)</f>
        <v/>
      </c>
    </row>
    <row r="17" ht="28" customHeight="1">
      <c r="A17" s="13">
        <f>IF(Packages!$A11="","",Packages!$B11)</f>
        <v/>
      </c>
      <c r="B17" s="14">
        <f>IF(Packages!$A11="","",Packages!$E11)</f>
        <v/>
      </c>
      <c r="C17" s="14">
        <f>IF(Packages!$A11="","",Packages!$F11)</f>
        <v/>
      </c>
      <c r="D17" s="14">
        <f>IF(Packages!$A11="","",Packages!$I11)</f>
        <v/>
      </c>
      <c r="E17" s="14">
        <f>IF(Packages!$A11="","",Packages!$J11)</f>
        <v/>
      </c>
      <c r="F17" s="14">
        <f>IF(Packages!$A11="","",Packages!$K11)</f>
        <v/>
      </c>
      <c r="G17" s="14">
        <f>IF(Packages!$A11="","",Packages!$L11)</f>
        <v/>
      </c>
      <c r="H17" s="14">
        <f>IF(Packages!$A11="","",Packages!$M11)</f>
        <v/>
      </c>
      <c r="I17" s="35">
        <f>IF(Packages!$A11="","",Packages!$S11)</f>
        <v/>
      </c>
      <c r="J17" s="35">
        <f>IF(Packages!$A11="","",Packages!$T11)</f>
        <v/>
      </c>
      <c r="K17" s="36">
        <f>IF(Packages!$A11="","",Packages!$W11)</f>
        <v/>
      </c>
      <c r="L17" s="14">
        <f>IF(Packages!$A11="","",Packages!$X11)</f>
        <v/>
      </c>
    </row>
    <row r="18" ht="28" customHeight="1">
      <c r="A18" s="9">
        <f>IF(Packages!$A12="","",Packages!$B12)</f>
        <v/>
      </c>
      <c r="B18" s="10">
        <f>IF(Packages!$A12="","",Packages!$E12)</f>
        <v/>
      </c>
      <c r="C18" s="10">
        <f>IF(Packages!$A12="","",Packages!$F12)</f>
        <v/>
      </c>
      <c r="D18" s="10">
        <f>IF(Packages!$A12="","",Packages!$I12)</f>
        <v/>
      </c>
      <c r="E18" s="10">
        <f>IF(Packages!$A12="","",Packages!$J12)</f>
        <v/>
      </c>
      <c r="F18" s="10">
        <f>IF(Packages!$A12="","",Packages!$K12)</f>
        <v/>
      </c>
      <c r="G18" s="10">
        <f>IF(Packages!$A12="","",Packages!$L12)</f>
        <v/>
      </c>
      <c r="H18" s="10">
        <f>IF(Packages!$A12="","",Packages!$M12)</f>
        <v/>
      </c>
      <c r="I18" s="33">
        <f>IF(Packages!$A12="","",Packages!$S12)</f>
        <v/>
      </c>
      <c r="J18" s="33">
        <f>IF(Packages!$A12="","",Packages!$T12)</f>
        <v/>
      </c>
      <c r="K18" s="34">
        <f>IF(Packages!$A12="","",Packages!$W12)</f>
        <v/>
      </c>
      <c r="L18" s="10">
        <f>IF(Packages!$A12="","",Packages!$X12)</f>
        <v/>
      </c>
    </row>
    <row r="19" ht="28" customHeight="1">
      <c r="A19" s="13">
        <f>IF(Packages!$A13="","",Packages!$B13)</f>
        <v/>
      </c>
      <c r="B19" s="14">
        <f>IF(Packages!$A13="","",Packages!$E13)</f>
        <v/>
      </c>
      <c r="C19" s="14">
        <f>IF(Packages!$A13="","",Packages!$F13)</f>
        <v/>
      </c>
      <c r="D19" s="14">
        <f>IF(Packages!$A13="","",Packages!$I13)</f>
        <v/>
      </c>
      <c r="E19" s="14">
        <f>IF(Packages!$A13="","",Packages!$J13)</f>
        <v/>
      </c>
      <c r="F19" s="14">
        <f>IF(Packages!$A13="","",Packages!$K13)</f>
        <v/>
      </c>
      <c r="G19" s="14">
        <f>IF(Packages!$A13="","",Packages!$L13)</f>
        <v/>
      </c>
      <c r="H19" s="14">
        <f>IF(Packages!$A13="","",Packages!$M13)</f>
        <v/>
      </c>
      <c r="I19" s="35">
        <f>IF(Packages!$A13="","",Packages!$S13)</f>
        <v/>
      </c>
      <c r="J19" s="35">
        <f>IF(Packages!$A13="","",Packages!$T13)</f>
        <v/>
      </c>
      <c r="K19" s="36">
        <f>IF(Packages!$A13="","",Packages!$W13)</f>
        <v/>
      </c>
      <c r="L19" s="14">
        <f>IF(Packages!$A13="","",Packages!$X13)</f>
        <v/>
      </c>
    </row>
    <row r="20" ht="28" customHeight="1">
      <c r="A20" s="9">
        <f>IF(Packages!$A14="","",Packages!$B14)</f>
        <v/>
      </c>
      <c r="B20" s="10">
        <f>IF(Packages!$A14="","",Packages!$E14)</f>
        <v/>
      </c>
      <c r="C20" s="10">
        <f>IF(Packages!$A14="","",Packages!$F14)</f>
        <v/>
      </c>
      <c r="D20" s="10">
        <f>IF(Packages!$A14="","",Packages!$I14)</f>
        <v/>
      </c>
      <c r="E20" s="10">
        <f>IF(Packages!$A14="","",Packages!$J14)</f>
        <v/>
      </c>
      <c r="F20" s="10">
        <f>IF(Packages!$A14="","",Packages!$K14)</f>
        <v/>
      </c>
      <c r="G20" s="10">
        <f>IF(Packages!$A14="","",Packages!$L14)</f>
        <v/>
      </c>
      <c r="H20" s="10">
        <f>IF(Packages!$A14="","",Packages!$M14)</f>
        <v/>
      </c>
      <c r="I20" s="33">
        <f>IF(Packages!$A14="","",Packages!$S14)</f>
        <v/>
      </c>
      <c r="J20" s="33">
        <f>IF(Packages!$A14="","",Packages!$T14)</f>
        <v/>
      </c>
      <c r="K20" s="34">
        <f>IF(Packages!$A14="","",Packages!$W14)</f>
        <v/>
      </c>
      <c r="L20" s="10">
        <f>IF(Packages!$A14="","",Packages!$X14)</f>
        <v/>
      </c>
    </row>
    <row r="21" ht="28" customHeight="1">
      <c r="A21" s="13">
        <f>IF(Packages!$A15="","",Packages!$B15)</f>
        <v/>
      </c>
      <c r="B21" s="14">
        <f>IF(Packages!$A15="","",Packages!$E15)</f>
        <v/>
      </c>
      <c r="C21" s="14">
        <f>IF(Packages!$A15="","",Packages!$F15)</f>
        <v/>
      </c>
      <c r="D21" s="14">
        <f>IF(Packages!$A15="","",Packages!$I15)</f>
        <v/>
      </c>
      <c r="E21" s="14">
        <f>IF(Packages!$A15="","",Packages!$J15)</f>
        <v/>
      </c>
      <c r="F21" s="14">
        <f>IF(Packages!$A15="","",Packages!$K15)</f>
        <v/>
      </c>
      <c r="G21" s="14">
        <f>IF(Packages!$A15="","",Packages!$L15)</f>
        <v/>
      </c>
      <c r="H21" s="14">
        <f>IF(Packages!$A15="","",Packages!$M15)</f>
        <v/>
      </c>
      <c r="I21" s="35">
        <f>IF(Packages!$A15="","",Packages!$S15)</f>
        <v/>
      </c>
      <c r="J21" s="35">
        <f>IF(Packages!$A15="","",Packages!$T15)</f>
        <v/>
      </c>
      <c r="K21" s="36">
        <f>IF(Packages!$A15="","",Packages!$W15)</f>
        <v/>
      </c>
      <c r="L21" s="14">
        <f>IF(Packages!$A15="","",Packages!$X15)</f>
        <v/>
      </c>
    </row>
  </sheetData>
  <autoFilter ref="A9:L21"/>
  <mergeCells count="1">
    <mergeCell ref="A1:L1"/>
  </mergeCells>
  <conditionalFormatting sqref="K10:K21">
    <cfRule type="expression" priority="1" dxfId="0">
      <formula>AND($A10&lt;&gt;"",ISNUMBER($K10),$K10&lt;INDIRECT("'Assumptions'!$F$20"))</formula>
    </cfRule>
    <cfRule type="expression" priority="2" dxfId="1">
      <formula>AND($A10&lt;&gt;"",ISNUMBER($K10),$K10&gt;=INDIRECT("'Assumptions'!$F$20"))</formula>
    </cfRule>
  </conditionalFormatting>
  <conditionalFormatting sqref="L10:L21">
    <cfRule type="expression" priority="3" dxfId="0">
      <formula>$L10="Needs Review"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73F35"/>
    <outlinePr summaryBelow="1" summaryRight="1"/>
    <pageSetUpPr/>
  </sheetPr>
  <dimension ref="A1:Z103"/>
  <sheetViews>
    <sheetView showGridLines="0" showRowColHeaders="1" zoomScale="7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29" customWidth="1" min="3" max="3"/>
    <col width="17" customWidth="1" min="4" max="4"/>
    <col width="19" customWidth="1" min="5" max="5"/>
    <col width="17" customWidth="1" min="6" max="6"/>
    <col width="18" customWidth="1" min="7" max="7"/>
    <col width="20" customWidth="1" min="8" max="8"/>
    <col width="11" customWidth="1" min="9" max="9"/>
    <col width="11" customWidth="1" min="10" max="10"/>
    <col width="15" customWidth="1" min="11" max="11"/>
    <col width="14" customWidth="1" min="12" max="12"/>
    <col width="14" customWidth="1" min="13" max="13"/>
    <col width="18" customWidth="1" min="14" max="14"/>
    <col width="18" customWidth="1" min="15" max="15"/>
    <col width="19" customWidth="1" min="16" max="16"/>
    <col width="21" customWidth="1" min="17" max="17"/>
    <col width="20" customWidth="1" min="18" max="18"/>
    <col width="20" customWidth="1" min="19" max="19"/>
    <col width="16" customWidth="1" min="20" max="20"/>
    <col width="17" customWidth="1" min="21" max="21"/>
    <col width="16" customWidth="1" min="22" max="22"/>
    <col width="15" customWidth="1" min="23" max="23"/>
    <col width="17" customWidth="1" min="24" max="24"/>
    <col width="14" customWidth="1" min="25" max="25"/>
    <col width="38" customWidth="1" min="26" max="26"/>
  </cols>
  <sheetData>
    <row r="1" ht="28" customHeight="1">
      <c r="A1" s="1" t="inlineStr">
        <is>
          <t>Landscaping Service Package Comparison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3" t="n"/>
    </row>
    <row r="2" ht="26" customHeight="1">
      <c r="A2" s="4" t="inlineStr">
        <is>
          <t>Edit yellow cells. Calculated internal costs and margins use the visible assumptions.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4" t="n"/>
      <c r="V2" s="4" t="n"/>
      <c r="W2" s="4" t="n"/>
      <c r="X2" s="4" t="n"/>
      <c r="Y2" s="4" t="n"/>
      <c r="Z2" s="4" t="n"/>
    </row>
    <row r="3" ht="44" customHeight="1">
      <c r="A3" s="8" t="inlineStr">
        <is>
          <t>Package ID</t>
        </is>
      </c>
      <c r="B3" s="8" t="inlineStr">
        <is>
          <t>Package Name</t>
        </is>
      </c>
      <c r="C3" s="8" t="inlineStr">
        <is>
          <t>Property Profile</t>
        </is>
      </c>
      <c r="D3" s="8" t="inlineStr">
        <is>
          <t>Lawn Area (sq ft)</t>
        </is>
      </c>
      <c r="E3" s="8" t="inlineStr">
        <is>
          <t>Visit Frequency</t>
        </is>
      </c>
      <c r="F3" s="8" t="inlineStr">
        <is>
          <t>Planned Visits per Year</t>
        </is>
      </c>
      <c r="G3" s="8" t="inlineStr">
        <is>
          <t>Crew Type</t>
        </is>
      </c>
      <c r="H3" s="8" t="inlineStr">
        <is>
          <t>Equipment Set</t>
        </is>
      </c>
      <c r="I3" s="8" t="inlineStr">
        <is>
          <t>Mowing</t>
        </is>
      </c>
      <c r="J3" s="8" t="inlineStr">
        <is>
          <t>Edging</t>
        </is>
      </c>
      <c r="K3" s="8" t="inlineStr">
        <is>
          <t>Shrub Trimming</t>
        </is>
      </c>
      <c r="L3" s="8" t="inlineStr">
        <is>
          <t>Bed Weeding</t>
        </is>
      </c>
      <c r="M3" s="8" t="inlineStr">
        <is>
          <t>Leaf Cleanup</t>
        </is>
      </c>
      <c r="N3" s="8" t="inlineStr">
        <is>
          <t>Crew Hours per Visit</t>
        </is>
      </c>
      <c r="O3" s="8" t="inlineStr">
        <is>
          <t>Materials per Visit</t>
        </is>
      </c>
      <c r="P3" s="8" t="inlineStr">
        <is>
          <t>Labor Cost per Visit</t>
        </is>
      </c>
      <c r="Q3" s="8" t="inlineStr">
        <is>
          <t>Equipment Cost per Visit</t>
        </is>
      </c>
      <c r="R3" s="8" t="inlineStr">
        <is>
          <t>Internal Cost per Visit</t>
        </is>
      </c>
      <c r="S3" s="8" t="inlineStr">
        <is>
          <t>Annual Internal Cost</t>
        </is>
      </c>
      <c r="T3" s="8" t="inlineStr">
        <is>
          <t>Annual Price</t>
        </is>
      </c>
      <c r="U3" s="8" t="inlineStr">
        <is>
          <t>Price per Visit</t>
        </is>
      </c>
      <c r="V3" s="8" t="inlineStr">
        <is>
          <t>Gross Margin</t>
        </is>
      </c>
      <c r="W3" s="8" t="inlineStr">
        <is>
          <t>Gross Margin %</t>
        </is>
      </c>
      <c r="X3" s="8" t="inlineStr">
        <is>
          <t>Status</t>
        </is>
      </c>
      <c r="Y3" s="8" t="inlineStr">
        <is>
          <t>Review Date</t>
        </is>
      </c>
      <c r="Z3" s="8" t="inlineStr">
        <is>
          <t>Notes</t>
        </is>
      </c>
    </row>
    <row r="4" ht="30" customHeight="1">
      <c r="A4" s="17" t="inlineStr">
        <is>
          <t>FPK-001</t>
        </is>
      </c>
      <c r="B4" s="18" t="inlineStr">
        <is>
          <t>Fictional Meadow Essentials</t>
        </is>
      </c>
      <c r="C4" s="18" t="inlineStr">
        <is>
          <t>Fictional Small Residential</t>
        </is>
      </c>
      <c r="D4" s="37" t="n">
        <v>5500</v>
      </c>
      <c r="E4" s="18" t="inlineStr">
        <is>
          <t>Weekly</t>
        </is>
      </c>
      <c r="F4" s="20" t="n">
        <v>40</v>
      </c>
      <c r="G4" s="18" t="inlineStr">
        <is>
          <t>Standard Crew</t>
        </is>
      </c>
      <c r="H4" s="18" t="inlineStr">
        <is>
          <t>Mower Set</t>
        </is>
      </c>
      <c r="I4" s="17" t="inlineStr">
        <is>
          <t>Yes</t>
        </is>
      </c>
      <c r="J4" s="17" t="inlineStr">
        <is>
          <t>Yes</t>
        </is>
      </c>
      <c r="K4" s="17" t="inlineStr">
        <is>
          <t>No</t>
        </is>
      </c>
      <c r="L4" s="17" t="inlineStr">
        <is>
          <t>Yes</t>
        </is>
      </c>
      <c r="M4" s="17" t="inlineStr">
        <is>
          <t>No</t>
        </is>
      </c>
      <c r="N4" s="38" t="n">
        <v>1.2</v>
      </c>
      <c r="O4" s="39" t="n">
        <v>6</v>
      </c>
      <c r="P4" s="33">
        <f>IF(A4="","",IF(OR(G4="",NOT(ISNUMBER(N4))),"",IFERROR(VLOOKUP(G4,Assumptions!$A$4:$B$6,2,FALSE)*N4,"")))</f>
        <v/>
      </c>
      <c r="Q4" s="33">
        <f>IF(A4="","",IF(H4="","",IFERROR(VLOOKUP(H4,Assumptions!$D$4:$E$6,2,FALSE),"")))</f>
        <v/>
      </c>
      <c r="R4" s="33">
        <f>IF(A4="","",IF(OR(P4="",Q4="",NOT(ISNUMBER(O4))),"",IFERROR(SUM(P4,Q4,O4),"")))</f>
        <v/>
      </c>
      <c r="S4" s="33">
        <f>IF(A4="","",IF(OR(NOT(ISNUMBER(F4)),NOT(ISNUMBER(R4))),"",IFERROR(F4*R4,"")))</f>
        <v/>
      </c>
      <c r="T4" s="39" t="n">
        <v>5600</v>
      </c>
      <c r="U4" s="33">
        <f>IF(A4="","",IF(OR(NOT(ISNUMBER(T4)),NOT(ISNUMBER(F4))),"",IFERROR(T4/F4,"")))</f>
        <v/>
      </c>
      <c r="V4" s="33">
        <f>IF(A4="","",IF(OR(NOT(ISNUMBER(T4)),NOT(ISNUMBER(S4))),"",IFERROR(T4-S4,"")))</f>
        <v/>
      </c>
      <c r="W4" s="34">
        <f>IF(A4="","",IF(OR(NOT(ISNUMBER(T4)),NOT(ISNUMBER(V4))),"",IFERROR(V4/T4,"")))</f>
        <v/>
      </c>
      <c r="X4" s="17" t="inlineStr">
        <is>
          <t>Ready to Quote</t>
        </is>
      </c>
      <c r="Y4" s="40" t="n">
        <v>46306</v>
      </c>
      <c r="Z4" s="24" t="inlineStr">
        <is>
          <t>Fictional sample for routine lawn presentation.</t>
        </is>
      </c>
    </row>
    <row r="5" ht="30" customHeight="1">
      <c r="A5" s="17" t="inlineStr">
        <is>
          <t>FPK-002</t>
        </is>
      </c>
      <c r="B5" s="18" t="inlineStr">
        <is>
          <t>Fictional Meadow Plus</t>
        </is>
      </c>
      <c r="C5" s="18" t="inlineStr">
        <is>
          <t>Fictional Small Residential</t>
        </is>
      </c>
      <c r="D5" s="37" t="n">
        <v>8000</v>
      </c>
      <c r="E5" s="18" t="inlineStr">
        <is>
          <t>Every Two Weeks</t>
        </is>
      </c>
      <c r="F5" s="20" t="n">
        <v>24</v>
      </c>
      <c r="G5" s="18" t="inlineStr">
        <is>
          <t>Standard Crew</t>
        </is>
      </c>
      <c r="H5" s="18" t="inlineStr">
        <is>
          <t>Full Grounds Kit</t>
        </is>
      </c>
      <c r="I5" s="17" t="inlineStr">
        <is>
          <t>Yes</t>
        </is>
      </c>
      <c r="J5" s="17" t="inlineStr">
        <is>
          <t>Yes</t>
        </is>
      </c>
      <c r="K5" s="17" t="inlineStr">
        <is>
          <t>Yes</t>
        </is>
      </c>
      <c r="L5" s="17" t="inlineStr">
        <is>
          <t>Yes</t>
        </is>
      </c>
      <c r="M5" s="17" t="inlineStr">
        <is>
          <t>No</t>
        </is>
      </c>
      <c r="N5" s="38" t="n">
        <v>2.1</v>
      </c>
      <c r="O5" s="39" t="n">
        <v>14</v>
      </c>
      <c r="P5" s="35">
        <f>IF(A5="","",IF(OR(G5="",NOT(ISNUMBER(N5))),"",IFERROR(VLOOKUP(G5,Assumptions!$A$4:$B$6,2,FALSE)*N5,"")))</f>
        <v/>
      </c>
      <c r="Q5" s="35">
        <f>IF(A5="","",IF(H5="","",IFERROR(VLOOKUP(H5,Assumptions!$D$4:$E$6,2,FALSE),"")))</f>
        <v/>
      </c>
      <c r="R5" s="35">
        <f>IF(A5="","",IF(OR(P5="",Q5="",NOT(ISNUMBER(O5))),"",IFERROR(SUM(P5,Q5,O5),"")))</f>
        <v/>
      </c>
      <c r="S5" s="35">
        <f>IF(A5="","",IF(OR(NOT(ISNUMBER(F5)),NOT(ISNUMBER(R5))),"",IFERROR(F5*R5,"")))</f>
        <v/>
      </c>
      <c r="T5" s="39" t="n">
        <v>5000</v>
      </c>
      <c r="U5" s="35">
        <f>IF(A5="","",IF(OR(NOT(ISNUMBER(T5)),NOT(ISNUMBER(F5))),"",IFERROR(T5/F5,"")))</f>
        <v/>
      </c>
      <c r="V5" s="35">
        <f>IF(A5="","",IF(OR(NOT(ISNUMBER(T5)),NOT(ISNUMBER(S5))),"",IFERROR(T5-S5,"")))</f>
        <v/>
      </c>
      <c r="W5" s="36">
        <f>IF(A5="","",IF(OR(NOT(ISNUMBER(T5)),NOT(ISNUMBER(V5))),"",IFERROR(V5/T5,"")))</f>
        <v/>
      </c>
      <c r="X5" s="17" t="inlineStr">
        <is>
          <t>Needs Review</t>
        </is>
      </c>
      <c r="Y5" s="40" t="n">
        <v>46266</v>
      </c>
      <c r="Z5" s="24" t="inlineStr">
        <is>
          <t>Fictional sample with a margin and review-date alert.</t>
        </is>
      </c>
    </row>
    <row r="6" ht="30" customHeight="1">
      <c r="A6" s="17" t="inlineStr">
        <is>
          <t>FPK-003</t>
        </is>
      </c>
      <c r="B6" s="18" t="inlineStr">
        <is>
          <t>Fictional Meadow Complete</t>
        </is>
      </c>
      <c r="C6" s="18" t="inlineStr">
        <is>
          <t>Fictional Large Residential</t>
        </is>
      </c>
      <c r="D6" s="37" t="n">
        <v>18000</v>
      </c>
      <c r="E6" s="18" t="inlineStr">
        <is>
          <t>Weekly</t>
        </is>
      </c>
      <c r="F6" s="20" t="n">
        <v>42</v>
      </c>
      <c r="G6" s="18" t="inlineStr">
        <is>
          <t>Enhanced Crew</t>
        </is>
      </c>
      <c r="H6" s="18" t="inlineStr">
        <is>
          <t>Full Grounds Kit</t>
        </is>
      </c>
      <c r="I6" s="17" t="inlineStr">
        <is>
          <t>Yes</t>
        </is>
      </c>
      <c r="J6" s="17" t="inlineStr">
        <is>
          <t>Yes</t>
        </is>
      </c>
      <c r="K6" s="17" t="inlineStr">
        <is>
          <t>Yes</t>
        </is>
      </c>
      <c r="L6" s="17" t="inlineStr">
        <is>
          <t>Yes</t>
        </is>
      </c>
      <c r="M6" s="17" t="inlineStr">
        <is>
          <t>Yes</t>
        </is>
      </c>
      <c r="N6" s="38" t="n">
        <v>2.8</v>
      </c>
      <c r="O6" s="39" t="n">
        <v>22</v>
      </c>
      <c r="P6" s="33">
        <f>IF(A6="","",IF(OR(G6="",NOT(ISNUMBER(N6))),"",IFERROR(VLOOKUP(G6,Assumptions!$A$4:$B$6,2,FALSE)*N6,"")))</f>
        <v/>
      </c>
      <c r="Q6" s="33">
        <f>IF(A6="","",IF(H6="","",IFERROR(VLOOKUP(H6,Assumptions!$D$4:$E$6,2,FALSE),"")))</f>
        <v/>
      </c>
      <c r="R6" s="33">
        <f>IF(A6="","",IF(OR(P6="",Q6="",NOT(ISNUMBER(O6))),"",IFERROR(SUM(P6,Q6,O6),"")))</f>
        <v/>
      </c>
      <c r="S6" s="33">
        <f>IF(A6="","",IF(OR(NOT(ISNUMBER(F6)),NOT(ISNUMBER(R6))),"",IFERROR(F6*R6,"")))</f>
        <v/>
      </c>
      <c r="T6" s="39" t="n">
        <v>16500</v>
      </c>
      <c r="U6" s="33">
        <f>IF(A6="","",IF(OR(NOT(ISNUMBER(T6)),NOT(ISNUMBER(F6))),"",IFERROR(T6/F6,"")))</f>
        <v/>
      </c>
      <c r="V6" s="33">
        <f>IF(A6="","",IF(OR(NOT(ISNUMBER(T6)),NOT(ISNUMBER(S6))),"",IFERROR(T6-S6,"")))</f>
        <v/>
      </c>
      <c r="W6" s="34">
        <f>IF(A6="","",IF(OR(NOT(ISNUMBER(T6)),NOT(ISNUMBER(V6))),"",IFERROR(V6/T6,"")))</f>
        <v/>
      </c>
      <c r="X6" s="17" t="inlineStr">
        <is>
          <t>Ready to Quote</t>
        </is>
      </c>
      <c r="Y6" s="40" t="n">
        <v>46321</v>
      </c>
      <c r="Z6" s="24" t="inlineStr">
        <is>
          <t>Fictional full-inclusion package.</t>
        </is>
      </c>
    </row>
    <row r="7" ht="30" customHeight="1">
      <c r="A7" s="17" t="inlineStr">
        <is>
          <t>FPK-004</t>
        </is>
      </c>
      <c r="B7" s="18" t="inlineStr">
        <is>
          <t>Fictional Courtyard Care</t>
        </is>
      </c>
      <c r="C7" s="18" t="inlineStr">
        <is>
          <t>Fictional Community Area</t>
        </is>
      </c>
      <c r="D7" s="37" t="n">
        <v>1200</v>
      </c>
      <c r="E7" s="18" t="inlineStr">
        <is>
          <t>Monthly</t>
        </is>
      </c>
      <c r="F7" s="20" t="n">
        <v>12</v>
      </c>
      <c r="G7" s="18" t="inlineStr">
        <is>
          <t>Standard Crew</t>
        </is>
      </c>
      <c r="H7" s="18" t="inlineStr">
        <is>
          <t>Hand Tools</t>
        </is>
      </c>
      <c r="I7" s="17" t="inlineStr">
        <is>
          <t>No</t>
        </is>
      </c>
      <c r="J7" s="17" t="inlineStr">
        <is>
          <t>Yes</t>
        </is>
      </c>
      <c r="K7" s="17" t="inlineStr">
        <is>
          <t>Yes</t>
        </is>
      </c>
      <c r="L7" s="17" t="inlineStr">
        <is>
          <t>Yes</t>
        </is>
      </c>
      <c r="M7" s="17" t="inlineStr">
        <is>
          <t>No</t>
        </is>
      </c>
      <c r="N7" s="38" t="n">
        <v>1.5</v>
      </c>
      <c r="O7" s="39" t="n">
        <v>8</v>
      </c>
      <c r="P7" s="35">
        <f>IF(A7="","",IF(OR(G7="",NOT(ISNUMBER(N7))),"",IFERROR(VLOOKUP(G7,Assumptions!$A$4:$B$6,2,FALSE)*N7,"")))</f>
        <v/>
      </c>
      <c r="Q7" s="35">
        <f>IF(A7="","",IF(H7="","",IFERROR(VLOOKUP(H7,Assumptions!$D$4:$E$6,2,FALSE),"")))</f>
        <v/>
      </c>
      <c r="R7" s="35">
        <f>IF(A7="","",IF(OR(P7="",Q7="",NOT(ISNUMBER(O7))),"",IFERROR(SUM(P7,Q7,O7),"")))</f>
        <v/>
      </c>
      <c r="S7" s="35">
        <f>IF(A7="","",IF(OR(NOT(ISNUMBER(F7)),NOT(ISNUMBER(R7))),"",IFERROR(F7*R7,"")))</f>
        <v/>
      </c>
      <c r="T7" s="39" t="n">
        <v>2200</v>
      </c>
      <c r="U7" s="35">
        <f>IF(A7="","",IF(OR(NOT(ISNUMBER(T7)),NOT(ISNUMBER(F7))),"",IFERROR(T7/F7,"")))</f>
        <v/>
      </c>
      <c r="V7" s="35">
        <f>IF(A7="","",IF(OR(NOT(ISNUMBER(T7)),NOT(ISNUMBER(S7))),"",IFERROR(T7-S7,"")))</f>
        <v/>
      </c>
      <c r="W7" s="36">
        <f>IF(A7="","",IF(OR(NOT(ISNUMBER(T7)),NOT(ISNUMBER(V7))),"",IFERROR(V7/T7,"")))</f>
        <v/>
      </c>
      <c r="X7" s="17" t="inlineStr">
        <is>
          <t>Draft</t>
        </is>
      </c>
      <c r="Y7" s="40" t="n">
        <v>46296</v>
      </c>
      <c r="Z7" s="24" t="inlineStr">
        <is>
          <t>Fictional package for a compact planted area.</t>
        </is>
      </c>
    </row>
    <row r="8" ht="30" customHeight="1">
      <c r="A8" s="17" t="inlineStr">
        <is>
          <t>FPK-005</t>
        </is>
      </c>
      <c r="B8" s="18" t="inlineStr">
        <is>
          <t>Fictional Commons Standard</t>
        </is>
      </c>
      <c r="C8" s="18" t="inlineStr">
        <is>
          <t>Fictional Commercial Grounds</t>
        </is>
      </c>
      <c r="D8" s="37" t="n">
        <v>30000</v>
      </c>
      <c r="E8" s="18" t="inlineStr">
        <is>
          <t>Every Two Weeks</t>
        </is>
      </c>
      <c r="F8" s="20" t="n">
        <v>26</v>
      </c>
      <c r="G8" s="18" t="inlineStr">
        <is>
          <t>Standard Crew</t>
        </is>
      </c>
      <c r="H8" s="18" t="inlineStr">
        <is>
          <t>Full Grounds Kit</t>
        </is>
      </c>
      <c r="I8" s="17" t="inlineStr">
        <is>
          <t>Yes</t>
        </is>
      </c>
      <c r="J8" s="17" t="inlineStr">
        <is>
          <t>Yes</t>
        </is>
      </c>
      <c r="K8" s="17" t="inlineStr">
        <is>
          <t>No</t>
        </is>
      </c>
      <c r="L8" s="17" t="inlineStr">
        <is>
          <t>Yes</t>
        </is>
      </c>
      <c r="M8" s="17" t="inlineStr">
        <is>
          <t>Yes</t>
        </is>
      </c>
      <c r="N8" s="38" t="n">
        <v>4.2</v>
      </c>
      <c r="O8" s="39" t="n">
        <v>18</v>
      </c>
      <c r="P8" s="33">
        <f>IF(A8="","",IF(OR(G8="",NOT(ISNUMBER(N8))),"",IFERROR(VLOOKUP(G8,Assumptions!$A$4:$B$6,2,FALSE)*N8,"")))</f>
        <v/>
      </c>
      <c r="Q8" s="33">
        <f>IF(A8="","",IF(H8="","",IFERROR(VLOOKUP(H8,Assumptions!$D$4:$E$6,2,FALSE),"")))</f>
        <v/>
      </c>
      <c r="R8" s="33">
        <f>IF(A8="","",IF(OR(P8="",Q8="",NOT(ISNUMBER(O8))),"",IFERROR(SUM(P8,Q8,O8),"")))</f>
        <v/>
      </c>
      <c r="S8" s="33">
        <f>IF(A8="","",IF(OR(NOT(ISNUMBER(F8)),NOT(ISNUMBER(R8))),"",IFERROR(F8*R8,"")))</f>
        <v/>
      </c>
      <c r="T8" s="39" t="n">
        <v>10800</v>
      </c>
      <c r="U8" s="33">
        <f>IF(A8="","",IF(OR(NOT(ISNUMBER(T8)),NOT(ISNUMBER(F8))),"",IFERROR(T8/F8,"")))</f>
        <v/>
      </c>
      <c r="V8" s="33">
        <f>IF(A8="","",IF(OR(NOT(ISNUMBER(T8)),NOT(ISNUMBER(S8))),"",IFERROR(T8-S8,"")))</f>
        <v/>
      </c>
      <c r="W8" s="34">
        <f>IF(A8="","",IF(OR(NOT(ISNUMBER(T8)),NOT(ISNUMBER(V8))),"",IFERROR(V8/T8,"")))</f>
        <v/>
      </c>
      <c r="X8" s="17" t="inlineStr">
        <is>
          <t>Ready to Quote</t>
        </is>
      </c>
      <c r="Y8" s="40" t="n">
        <v>46336</v>
      </c>
      <c r="Z8" s="24" t="inlineStr">
        <is>
          <t>Fictional sample with an intentional frequency variance.</t>
        </is>
      </c>
    </row>
    <row r="9" ht="30" customHeight="1">
      <c r="A9" s="17" t="inlineStr">
        <is>
          <t>FPK-006</t>
        </is>
      </c>
      <c r="B9" s="18" t="inlineStr">
        <is>
          <t>Fictional Commons Enhanced</t>
        </is>
      </c>
      <c r="C9" s="18" t="inlineStr">
        <is>
          <t>Fictional Community Area</t>
        </is>
      </c>
      <c r="D9" s="37" t="n">
        <v>48000</v>
      </c>
      <c r="E9" s="18" t="inlineStr">
        <is>
          <t>Weekly</t>
        </is>
      </c>
      <c r="F9" s="20" t="n">
        <v>48</v>
      </c>
      <c r="G9" s="18" t="inlineStr">
        <is>
          <t>Enhanced Crew</t>
        </is>
      </c>
      <c r="H9" s="18" t="inlineStr">
        <is>
          <t>Full Grounds Kit</t>
        </is>
      </c>
      <c r="I9" s="17" t="inlineStr">
        <is>
          <t>Yes</t>
        </is>
      </c>
      <c r="J9" s="17" t="inlineStr">
        <is>
          <t>Yes</t>
        </is>
      </c>
      <c r="K9" s="17" t="inlineStr">
        <is>
          <t>Yes</t>
        </is>
      </c>
      <c r="L9" s="17" t="inlineStr">
        <is>
          <t>Yes</t>
        </is>
      </c>
      <c r="M9" s="17" t="inlineStr">
        <is>
          <t>Yes</t>
        </is>
      </c>
      <c r="N9" s="38" t="n">
        <v>6</v>
      </c>
      <c r="O9" s="39" t="n">
        <v>35</v>
      </c>
      <c r="P9" s="35">
        <f>IF(A9="","",IF(OR(G9="",NOT(ISNUMBER(N9))),"",IFERROR(VLOOKUP(G9,Assumptions!$A$4:$B$6,2,FALSE)*N9,"")))</f>
        <v/>
      </c>
      <c r="Q9" s="35">
        <f>IF(A9="","",IF(H9="","",IFERROR(VLOOKUP(H9,Assumptions!$D$4:$E$6,2,FALSE),"")))</f>
        <v/>
      </c>
      <c r="R9" s="35">
        <f>IF(A9="","",IF(OR(P9="",Q9="",NOT(ISNUMBER(O9))),"",IFERROR(SUM(P9,Q9,O9),"")))</f>
        <v/>
      </c>
      <c r="S9" s="35">
        <f>IF(A9="","",IF(OR(NOT(ISNUMBER(F9)),NOT(ISNUMBER(R9))),"",IFERROR(F9*R9,"")))</f>
        <v/>
      </c>
      <c r="T9" s="39" t="n">
        <v>35000</v>
      </c>
      <c r="U9" s="35">
        <f>IF(A9="","",IF(OR(NOT(ISNUMBER(T9)),NOT(ISNUMBER(F9))),"",IFERROR(T9/F9,"")))</f>
        <v/>
      </c>
      <c r="V9" s="35">
        <f>IF(A9="","",IF(OR(NOT(ISNUMBER(T9)),NOT(ISNUMBER(S9))),"",IFERROR(T9-S9,"")))</f>
        <v/>
      </c>
      <c r="W9" s="36">
        <f>IF(A9="","",IF(OR(NOT(ISNUMBER(T9)),NOT(ISNUMBER(V9))),"",IFERROR(V9/T9,"")))</f>
        <v/>
      </c>
      <c r="X9" s="17" t="inlineStr">
        <is>
          <t>Draft</t>
        </is>
      </c>
      <c r="Y9" s="40" t="n">
        <v>46351</v>
      </c>
      <c r="Z9" s="24" t="inlineStr">
        <is>
          <t>Fictional high-visit comparison package.</t>
        </is>
      </c>
    </row>
    <row r="10" ht="30" customHeight="1">
      <c r="A10" s="17" t="inlineStr">
        <is>
          <t>FPK-007</t>
        </is>
      </c>
      <c r="B10" s="18" t="inlineStr">
        <is>
          <t>Fictional Estate Seasonal</t>
        </is>
      </c>
      <c r="C10" s="18" t="inlineStr">
        <is>
          <t>Fictional Large Residential</t>
        </is>
      </c>
      <c r="D10" s="37" t="n">
        <v>65000</v>
      </c>
      <c r="E10" s="18" t="inlineStr">
        <is>
          <t>Seasonal</t>
        </is>
      </c>
      <c r="F10" s="20" t="n">
        <v>6</v>
      </c>
      <c r="G10" s="18" t="inlineStr">
        <is>
          <t>Specialty Crew</t>
        </is>
      </c>
      <c r="H10" s="18" t="inlineStr">
        <is>
          <t>Full Grounds Kit</t>
        </is>
      </c>
      <c r="I10" s="17" t="inlineStr">
        <is>
          <t>No</t>
        </is>
      </c>
      <c r="J10" s="17" t="inlineStr">
        <is>
          <t>No</t>
        </is>
      </c>
      <c r="K10" s="17" t="inlineStr">
        <is>
          <t>Yes</t>
        </is>
      </c>
      <c r="L10" s="17" t="inlineStr">
        <is>
          <t>Yes</t>
        </is>
      </c>
      <c r="M10" s="17" t="inlineStr">
        <is>
          <t>Yes</t>
        </is>
      </c>
      <c r="N10" s="38" t="n">
        <v>7.5</v>
      </c>
      <c r="O10" s="39" t="n">
        <v>80</v>
      </c>
      <c r="P10" s="33">
        <f>IF(A10="","",IF(OR(G10="",NOT(ISNUMBER(N10))),"",IFERROR(VLOOKUP(G10,Assumptions!$A$4:$B$6,2,FALSE)*N10,"")))</f>
        <v/>
      </c>
      <c r="Q10" s="33">
        <f>IF(A10="","",IF(H10="","",IFERROR(VLOOKUP(H10,Assumptions!$D$4:$E$6,2,FALSE),"")))</f>
        <v/>
      </c>
      <c r="R10" s="33">
        <f>IF(A10="","",IF(OR(P10="",Q10="",NOT(ISNUMBER(O10))),"",IFERROR(SUM(P10,Q10,O10),"")))</f>
        <v/>
      </c>
      <c r="S10" s="33">
        <f>IF(A10="","",IF(OR(NOT(ISNUMBER(F10)),NOT(ISNUMBER(R10))),"",IFERROR(F10*R10,"")))</f>
        <v/>
      </c>
      <c r="T10" s="39" t="n">
        <v>7200</v>
      </c>
      <c r="U10" s="33">
        <f>IF(A10="","",IF(OR(NOT(ISNUMBER(T10)),NOT(ISNUMBER(F10))),"",IFERROR(T10/F10,"")))</f>
        <v/>
      </c>
      <c r="V10" s="33">
        <f>IF(A10="","",IF(OR(NOT(ISNUMBER(T10)),NOT(ISNUMBER(S10))),"",IFERROR(T10-S10,"")))</f>
        <v/>
      </c>
      <c r="W10" s="34">
        <f>IF(A10="","",IF(OR(NOT(ISNUMBER(T10)),NOT(ISNUMBER(V10))),"",IFERROR(V10/T10,"")))</f>
        <v/>
      </c>
      <c r="X10" s="17" t="inlineStr">
        <is>
          <t>Ready to Quote</t>
        </is>
      </c>
      <c r="Y10" s="40" t="n">
        <v>46366</v>
      </c>
      <c r="Z10" s="24" t="inlineStr">
        <is>
          <t>Fictional seasonal landscape-care package.</t>
        </is>
      </c>
    </row>
    <row r="11" ht="30" customHeight="1">
      <c r="A11" s="17" t="inlineStr">
        <is>
          <t>FPK-008</t>
        </is>
      </c>
      <c r="B11" s="18" t="inlineStr">
        <is>
          <t>Fictional Retail Edge</t>
        </is>
      </c>
      <c r="C11" s="18" t="inlineStr">
        <is>
          <t>Fictional Commercial Grounds</t>
        </is>
      </c>
      <c r="D11" s="37" t="n">
        <v>9500</v>
      </c>
      <c r="E11" s="18" t="inlineStr">
        <is>
          <t>Monthly</t>
        </is>
      </c>
      <c r="F11" s="20" t="n">
        <v>12</v>
      </c>
      <c r="G11" s="18" t="inlineStr">
        <is>
          <t>Standard Crew</t>
        </is>
      </c>
      <c r="H11" s="18" t="inlineStr">
        <is>
          <t>Mower Set</t>
        </is>
      </c>
      <c r="I11" s="17" t="inlineStr">
        <is>
          <t>Yes</t>
        </is>
      </c>
      <c r="J11" s="17" t="inlineStr">
        <is>
          <t>Yes</t>
        </is>
      </c>
      <c r="K11" s="17" t="inlineStr">
        <is>
          <t>No</t>
        </is>
      </c>
      <c r="L11" s="17" t="inlineStr">
        <is>
          <t>Yes</t>
        </is>
      </c>
      <c r="M11" s="17" t="inlineStr">
        <is>
          <t>No</t>
        </is>
      </c>
      <c r="N11" s="38" t="n">
        <v>2.5</v>
      </c>
      <c r="O11" s="39" t="n">
        <v>12</v>
      </c>
      <c r="P11" s="35">
        <f>IF(A11="","",IF(OR(G11="",NOT(ISNUMBER(N11))),"",IFERROR(VLOOKUP(G11,Assumptions!$A$4:$B$6,2,FALSE)*N11,"")))</f>
        <v/>
      </c>
      <c r="Q11" s="35">
        <f>IF(A11="","",IF(H11="","",IFERROR(VLOOKUP(H11,Assumptions!$D$4:$E$6,2,FALSE),"")))</f>
        <v/>
      </c>
      <c r="R11" s="35">
        <f>IF(A11="","",IF(OR(P11="",Q11="",NOT(ISNUMBER(O11))),"",IFERROR(SUM(P11,Q11,O11),"")))</f>
        <v/>
      </c>
      <c r="S11" s="35">
        <f>IF(A11="","",IF(OR(NOT(ISNUMBER(F11)),NOT(ISNUMBER(R11))),"",IFERROR(F11*R11,"")))</f>
        <v/>
      </c>
      <c r="T11" s="39" t="n">
        <v>3200</v>
      </c>
      <c r="U11" s="35">
        <f>IF(A11="","",IF(OR(NOT(ISNUMBER(T11)),NOT(ISNUMBER(F11))),"",IFERROR(T11/F11,"")))</f>
        <v/>
      </c>
      <c r="V11" s="35">
        <f>IF(A11="","",IF(OR(NOT(ISNUMBER(T11)),NOT(ISNUMBER(S11))),"",IFERROR(T11-S11,"")))</f>
        <v/>
      </c>
      <c r="W11" s="36">
        <f>IF(A11="","",IF(OR(NOT(ISNUMBER(T11)),NOT(ISNUMBER(V11))),"",IFERROR(V11/T11,"")))</f>
        <v/>
      </c>
      <c r="X11" s="17" t="inlineStr">
        <is>
          <t>Retired</t>
        </is>
      </c>
      <c r="Y11" s="40" t="n">
        <v>46246</v>
      </c>
      <c r="Z11" s="24" t="inlineStr">
        <is>
          <t>Fictional retired package retained for comparison.</t>
        </is>
      </c>
    </row>
    <row r="12" ht="30" customHeight="1">
      <c r="A12" s="17" t="inlineStr">
        <is>
          <t>FPK-009</t>
        </is>
      </c>
      <c r="B12" s="18" t="inlineStr">
        <is>
          <t>Fictional Office Green</t>
        </is>
      </c>
      <c r="C12" s="18" t="inlineStr">
        <is>
          <t>Fictional Commercial Grounds</t>
        </is>
      </c>
      <c r="D12" s="37" t="n">
        <v>22000</v>
      </c>
      <c r="E12" s="18" t="inlineStr">
        <is>
          <t>Every Two Weeks</t>
        </is>
      </c>
      <c r="F12" s="20" t="n">
        <v>24</v>
      </c>
      <c r="G12" s="18" t="inlineStr">
        <is>
          <t>Enhanced Crew</t>
        </is>
      </c>
      <c r="H12" s="18" t="inlineStr">
        <is>
          <t>Full Grounds Kit</t>
        </is>
      </c>
      <c r="I12" s="17" t="inlineStr">
        <is>
          <t>Yes</t>
        </is>
      </c>
      <c r="J12" s="17" t="inlineStr">
        <is>
          <t>Yes</t>
        </is>
      </c>
      <c r="K12" s="17" t="inlineStr">
        <is>
          <t>Yes</t>
        </is>
      </c>
      <c r="L12" s="17" t="inlineStr">
        <is>
          <t>Yes</t>
        </is>
      </c>
      <c r="M12" s="17" t="inlineStr">
        <is>
          <t>No</t>
        </is>
      </c>
      <c r="N12" s="38" t="n">
        <v>3.8</v>
      </c>
      <c r="O12" s="39" t="n">
        <v>24</v>
      </c>
      <c r="P12" s="33">
        <f>IF(A12="","",IF(OR(G12="",NOT(ISNUMBER(N12))),"",IFERROR(VLOOKUP(G12,Assumptions!$A$4:$B$6,2,FALSE)*N12,"")))</f>
        <v/>
      </c>
      <c r="Q12" s="33">
        <f>IF(A12="","",IF(H12="","",IFERROR(VLOOKUP(H12,Assumptions!$D$4:$E$6,2,FALSE),"")))</f>
        <v/>
      </c>
      <c r="R12" s="33">
        <f>IF(A12="","",IF(OR(P12="",Q12="",NOT(ISNUMBER(O12))),"",IFERROR(SUM(P12,Q12,O12),"")))</f>
        <v/>
      </c>
      <c r="S12" s="33">
        <f>IF(A12="","",IF(OR(NOT(ISNUMBER(F12)),NOT(ISNUMBER(R12))),"",IFERROR(F12*R12,"")))</f>
        <v/>
      </c>
      <c r="T12" s="39" t="n">
        <v>11200</v>
      </c>
      <c r="U12" s="33">
        <f>IF(A12="","",IF(OR(NOT(ISNUMBER(T12)),NOT(ISNUMBER(F12))),"",IFERROR(T12/F12,"")))</f>
        <v/>
      </c>
      <c r="V12" s="33">
        <f>IF(A12="","",IF(OR(NOT(ISNUMBER(T12)),NOT(ISNUMBER(S12))),"",IFERROR(T12-S12,"")))</f>
        <v/>
      </c>
      <c r="W12" s="34">
        <f>IF(A12="","",IF(OR(NOT(ISNUMBER(T12)),NOT(ISNUMBER(V12))),"",IFERROR(V12/T12,"")))</f>
        <v/>
      </c>
      <c r="X12" s="17" t="inlineStr">
        <is>
          <t>Ready to Quote</t>
        </is>
      </c>
      <c r="Y12" s="40" t="n">
        <v>46311</v>
      </c>
      <c r="Z12" s="24" t="inlineStr">
        <is>
          <t>Fictional office-grounds package.</t>
        </is>
      </c>
    </row>
    <row r="13" ht="30" customHeight="1">
      <c r="A13" s="17" t="inlineStr">
        <is>
          <t>FPK-010</t>
        </is>
      </c>
      <c r="B13" s="18" t="inlineStr">
        <is>
          <t>Fictional One-Visit Reset</t>
        </is>
      </c>
      <c r="C13" s="18" t="inlineStr">
        <is>
          <t>Fictional Large Residential</t>
        </is>
      </c>
      <c r="D13" s="37" t="n">
        <v>40000</v>
      </c>
      <c r="E13" s="18" t="inlineStr">
        <is>
          <t>Custom</t>
        </is>
      </c>
      <c r="F13" s="20" t="n">
        <v>1</v>
      </c>
      <c r="G13" s="18" t="inlineStr">
        <is>
          <t>Specialty Crew</t>
        </is>
      </c>
      <c r="H13" s="18" t="inlineStr">
        <is>
          <t>Full Grounds Kit</t>
        </is>
      </c>
      <c r="I13" s="17" t="inlineStr">
        <is>
          <t>No</t>
        </is>
      </c>
      <c r="J13" s="17" t="inlineStr">
        <is>
          <t>Yes</t>
        </is>
      </c>
      <c r="K13" s="17" t="inlineStr">
        <is>
          <t>Yes</t>
        </is>
      </c>
      <c r="L13" s="17" t="inlineStr">
        <is>
          <t>Yes</t>
        </is>
      </c>
      <c r="M13" s="17" t="inlineStr">
        <is>
          <t>Yes</t>
        </is>
      </c>
      <c r="N13" s="38" t="n">
        <v>10</v>
      </c>
      <c r="O13" s="39" t="n">
        <v>150</v>
      </c>
      <c r="P13" s="35">
        <f>IF(A13="","",IF(OR(G13="",NOT(ISNUMBER(N13))),"",IFERROR(VLOOKUP(G13,Assumptions!$A$4:$B$6,2,FALSE)*N13,"")))</f>
        <v/>
      </c>
      <c r="Q13" s="35">
        <f>IF(A13="","",IF(H13="","",IFERROR(VLOOKUP(H13,Assumptions!$D$4:$E$6,2,FALSE),"")))</f>
        <v/>
      </c>
      <c r="R13" s="35">
        <f>IF(A13="","",IF(OR(P13="",Q13="",NOT(ISNUMBER(O13))),"",IFERROR(SUM(P13,Q13,O13),"")))</f>
        <v/>
      </c>
      <c r="S13" s="35">
        <f>IF(A13="","",IF(OR(NOT(ISNUMBER(F13)),NOT(ISNUMBER(R13))),"",IFERROR(F13*R13,"")))</f>
        <v/>
      </c>
      <c r="T13" s="39" t="n">
        <v>1650</v>
      </c>
      <c r="U13" s="35">
        <f>IF(A13="","",IF(OR(NOT(ISNUMBER(T13)),NOT(ISNUMBER(F13))),"",IFERROR(T13/F13,"")))</f>
        <v/>
      </c>
      <c r="V13" s="35">
        <f>IF(A13="","",IF(OR(NOT(ISNUMBER(T13)),NOT(ISNUMBER(S13))),"",IFERROR(T13-S13,"")))</f>
        <v/>
      </c>
      <c r="W13" s="36">
        <f>IF(A13="","",IF(OR(NOT(ISNUMBER(T13)),NOT(ISNUMBER(V13))),"",IFERROR(V13/T13,"")))</f>
        <v/>
      </c>
      <c r="X13" s="17" t="inlineStr">
        <is>
          <t>Draft</t>
        </is>
      </c>
      <c r="Y13" s="40" t="n">
        <v>46290</v>
      </c>
      <c r="Z13" s="24" t="inlineStr">
        <is>
          <t>Fictional one-visit comparison with the minimum visit count.</t>
        </is>
      </c>
    </row>
    <row r="14" ht="30" customHeight="1">
      <c r="A14" s="17" t="n"/>
      <c r="B14" s="18" t="n"/>
      <c r="C14" s="18" t="n"/>
      <c r="D14" s="37" t="n"/>
      <c r="E14" s="18" t="n"/>
      <c r="F14" s="20" t="n"/>
      <c r="G14" s="18" t="n"/>
      <c r="H14" s="18" t="n"/>
      <c r="I14" s="17" t="n"/>
      <c r="J14" s="17" t="n"/>
      <c r="K14" s="17" t="n"/>
      <c r="L14" s="17" t="n"/>
      <c r="M14" s="17" t="n"/>
      <c r="N14" s="38" t="n"/>
      <c r="O14" s="39" t="n"/>
      <c r="P14" s="33">
        <f>IF(A14="","",IF(OR(G14="",NOT(ISNUMBER(N14))),"",IFERROR(VLOOKUP(G14,Assumptions!$A$4:$B$6,2,FALSE)*N14,"")))</f>
        <v/>
      </c>
      <c r="Q14" s="33">
        <f>IF(A14="","",IF(H14="","",IFERROR(VLOOKUP(H14,Assumptions!$D$4:$E$6,2,FALSE),"")))</f>
        <v/>
      </c>
      <c r="R14" s="33">
        <f>IF(A14="","",IF(OR(P14="",Q14="",NOT(ISNUMBER(O14))),"",IFERROR(SUM(P14,Q14,O14),"")))</f>
        <v/>
      </c>
      <c r="S14" s="33">
        <f>IF(A14="","",IF(OR(NOT(ISNUMBER(F14)),NOT(ISNUMBER(R14))),"",IFERROR(F14*R14,"")))</f>
        <v/>
      </c>
      <c r="T14" s="39" t="n"/>
      <c r="U14" s="33">
        <f>IF(A14="","",IF(OR(NOT(ISNUMBER(T14)),NOT(ISNUMBER(F14))),"",IFERROR(T14/F14,"")))</f>
        <v/>
      </c>
      <c r="V14" s="33">
        <f>IF(A14="","",IF(OR(NOT(ISNUMBER(T14)),NOT(ISNUMBER(S14))),"",IFERROR(T14-S14,"")))</f>
        <v/>
      </c>
      <c r="W14" s="34">
        <f>IF(A14="","",IF(OR(NOT(ISNUMBER(T14)),NOT(ISNUMBER(V14))),"",IFERROR(V14/T14,"")))</f>
        <v/>
      </c>
      <c r="X14" s="17" t="n"/>
      <c r="Y14" s="40" t="n"/>
      <c r="Z14" s="24" t="n"/>
    </row>
    <row r="15" ht="30" customHeight="1">
      <c r="A15" s="17" t="n"/>
      <c r="B15" s="18" t="n"/>
      <c r="C15" s="18" t="n"/>
      <c r="D15" s="37" t="n"/>
      <c r="E15" s="18" t="n"/>
      <c r="F15" s="20" t="n"/>
      <c r="G15" s="18" t="n"/>
      <c r="H15" s="18" t="n"/>
      <c r="I15" s="17" t="n"/>
      <c r="J15" s="17" t="n"/>
      <c r="K15" s="17" t="n"/>
      <c r="L15" s="17" t="n"/>
      <c r="M15" s="17" t="n"/>
      <c r="N15" s="38" t="n"/>
      <c r="O15" s="39" t="n"/>
      <c r="P15" s="35">
        <f>IF(A15="","",IF(OR(G15="",NOT(ISNUMBER(N15))),"",IFERROR(VLOOKUP(G15,Assumptions!$A$4:$B$6,2,FALSE)*N15,"")))</f>
        <v/>
      </c>
      <c r="Q15" s="35">
        <f>IF(A15="","",IF(H15="","",IFERROR(VLOOKUP(H15,Assumptions!$D$4:$E$6,2,FALSE),"")))</f>
        <v/>
      </c>
      <c r="R15" s="35">
        <f>IF(A15="","",IF(OR(P15="",Q15="",NOT(ISNUMBER(O15))),"",IFERROR(SUM(P15,Q15,O15),"")))</f>
        <v/>
      </c>
      <c r="S15" s="35">
        <f>IF(A15="","",IF(OR(NOT(ISNUMBER(F15)),NOT(ISNUMBER(R15))),"",IFERROR(F15*R15,"")))</f>
        <v/>
      </c>
      <c r="T15" s="39" t="n"/>
      <c r="U15" s="35">
        <f>IF(A15="","",IF(OR(NOT(ISNUMBER(T15)),NOT(ISNUMBER(F15))),"",IFERROR(T15/F15,"")))</f>
        <v/>
      </c>
      <c r="V15" s="35">
        <f>IF(A15="","",IF(OR(NOT(ISNUMBER(T15)),NOT(ISNUMBER(S15))),"",IFERROR(T15-S15,"")))</f>
        <v/>
      </c>
      <c r="W15" s="36">
        <f>IF(A15="","",IF(OR(NOT(ISNUMBER(T15)),NOT(ISNUMBER(V15))),"",IFERROR(V15/T15,"")))</f>
        <v/>
      </c>
      <c r="X15" s="17" t="n"/>
      <c r="Y15" s="40" t="n"/>
      <c r="Z15" s="24" t="n"/>
    </row>
    <row r="16" ht="30" customHeight="1">
      <c r="A16" s="17" t="n"/>
      <c r="B16" s="18" t="n"/>
      <c r="C16" s="18" t="n"/>
      <c r="D16" s="37" t="n"/>
      <c r="E16" s="18" t="n"/>
      <c r="F16" s="20" t="n"/>
      <c r="G16" s="18" t="n"/>
      <c r="H16" s="18" t="n"/>
      <c r="I16" s="17" t="n"/>
      <c r="J16" s="17" t="n"/>
      <c r="K16" s="17" t="n"/>
      <c r="L16" s="17" t="n"/>
      <c r="M16" s="17" t="n"/>
      <c r="N16" s="38" t="n"/>
      <c r="O16" s="39" t="n"/>
      <c r="P16" s="33">
        <f>IF(A16="","",IF(OR(G16="",NOT(ISNUMBER(N16))),"",IFERROR(VLOOKUP(G16,Assumptions!$A$4:$B$6,2,FALSE)*N16,"")))</f>
        <v/>
      </c>
      <c r="Q16" s="33">
        <f>IF(A16="","",IF(H16="","",IFERROR(VLOOKUP(H16,Assumptions!$D$4:$E$6,2,FALSE),"")))</f>
        <v/>
      </c>
      <c r="R16" s="33">
        <f>IF(A16="","",IF(OR(P16="",Q16="",NOT(ISNUMBER(O16))),"",IFERROR(SUM(P16,Q16,O16),"")))</f>
        <v/>
      </c>
      <c r="S16" s="33">
        <f>IF(A16="","",IF(OR(NOT(ISNUMBER(F16)),NOT(ISNUMBER(R16))),"",IFERROR(F16*R16,"")))</f>
        <v/>
      </c>
      <c r="T16" s="39" t="n"/>
      <c r="U16" s="33">
        <f>IF(A16="","",IF(OR(NOT(ISNUMBER(T16)),NOT(ISNUMBER(F16))),"",IFERROR(T16/F16,"")))</f>
        <v/>
      </c>
      <c r="V16" s="33">
        <f>IF(A16="","",IF(OR(NOT(ISNUMBER(T16)),NOT(ISNUMBER(S16))),"",IFERROR(T16-S16,"")))</f>
        <v/>
      </c>
      <c r="W16" s="34">
        <f>IF(A16="","",IF(OR(NOT(ISNUMBER(T16)),NOT(ISNUMBER(V16))),"",IFERROR(V16/T16,"")))</f>
        <v/>
      </c>
      <c r="X16" s="17" t="n"/>
      <c r="Y16" s="40" t="n"/>
      <c r="Z16" s="24" t="n"/>
    </row>
    <row r="17" ht="30" customHeight="1">
      <c r="A17" s="17" t="n"/>
      <c r="B17" s="18" t="n"/>
      <c r="C17" s="18" t="n"/>
      <c r="D17" s="37" t="n"/>
      <c r="E17" s="18" t="n"/>
      <c r="F17" s="20" t="n"/>
      <c r="G17" s="18" t="n"/>
      <c r="H17" s="18" t="n"/>
      <c r="I17" s="17" t="n"/>
      <c r="J17" s="17" t="n"/>
      <c r="K17" s="17" t="n"/>
      <c r="L17" s="17" t="n"/>
      <c r="M17" s="17" t="n"/>
      <c r="N17" s="38" t="n"/>
      <c r="O17" s="39" t="n"/>
      <c r="P17" s="35">
        <f>IF(A17="","",IF(OR(G17="",NOT(ISNUMBER(N17))),"",IFERROR(VLOOKUP(G17,Assumptions!$A$4:$B$6,2,FALSE)*N17,"")))</f>
        <v/>
      </c>
      <c r="Q17" s="35">
        <f>IF(A17="","",IF(H17="","",IFERROR(VLOOKUP(H17,Assumptions!$D$4:$E$6,2,FALSE),"")))</f>
        <v/>
      </c>
      <c r="R17" s="35">
        <f>IF(A17="","",IF(OR(P17="",Q17="",NOT(ISNUMBER(O17))),"",IFERROR(SUM(P17,Q17,O17),"")))</f>
        <v/>
      </c>
      <c r="S17" s="35">
        <f>IF(A17="","",IF(OR(NOT(ISNUMBER(F17)),NOT(ISNUMBER(R17))),"",IFERROR(F17*R17,"")))</f>
        <v/>
      </c>
      <c r="T17" s="39" t="n"/>
      <c r="U17" s="35">
        <f>IF(A17="","",IF(OR(NOT(ISNUMBER(T17)),NOT(ISNUMBER(F17))),"",IFERROR(T17/F17,"")))</f>
        <v/>
      </c>
      <c r="V17" s="35">
        <f>IF(A17="","",IF(OR(NOT(ISNUMBER(T17)),NOT(ISNUMBER(S17))),"",IFERROR(T17-S17,"")))</f>
        <v/>
      </c>
      <c r="W17" s="36">
        <f>IF(A17="","",IF(OR(NOT(ISNUMBER(T17)),NOT(ISNUMBER(V17))),"",IFERROR(V17/T17,"")))</f>
        <v/>
      </c>
      <c r="X17" s="17" t="n"/>
      <c r="Y17" s="40" t="n"/>
      <c r="Z17" s="24" t="n"/>
    </row>
    <row r="18" ht="30" customHeight="1">
      <c r="A18" s="17" t="n"/>
      <c r="B18" s="18" t="n"/>
      <c r="C18" s="18" t="n"/>
      <c r="D18" s="37" t="n"/>
      <c r="E18" s="18" t="n"/>
      <c r="F18" s="20" t="n"/>
      <c r="G18" s="18" t="n"/>
      <c r="H18" s="18" t="n"/>
      <c r="I18" s="17" t="n"/>
      <c r="J18" s="17" t="n"/>
      <c r="K18" s="17" t="n"/>
      <c r="L18" s="17" t="n"/>
      <c r="M18" s="17" t="n"/>
      <c r="N18" s="38" t="n"/>
      <c r="O18" s="39" t="n"/>
      <c r="P18" s="33">
        <f>IF(A18="","",IF(OR(G18="",NOT(ISNUMBER(N18))),"",IFERROR(VLOOKUP(G18,Assumptions!$A$4:$B$6,2,FALSE)*N18,"")))</f>
        <v/>
      </c>
      <c r="Q18" s="33">
        <f>IF(A18="","",IF(H18="","",IFERROR(VLOOKUP(H18,Assumptions!$D$4:$E$6,2,FALSE),"")))</f>
        <v/>
      </c>
      <c r="R18" s="33">
        <f>IF(A18="","",IF(OR(P18="",Q18="",NOT(ISNUMBER(O18))),"",IFERROR(SUM(P18,Q18,O18),"")))</f>
        <v/>
      </c>
      <c r="S18" s="33">
        <f>IF(A18="","",IF(OR(NOT(ISNUMBER(F18)),NOT(ISNUMBER(R18))),"",IFERROR(F18*R18,"")))</f>
        <v/>
      </c>
      <c r="T18" s="39" t="n"/>
      <c r="U18" s="33">
        <f>IF(A18="","",IF(OR(NOT(ISNUMBER(T18)),NOT(ISNUMBER(F18))),"",IFERROR(T18/F18,"")))</f>
        <v/>
      </c>
      <c r="V18" s="33">
        <f>IF(A18="","",IF(OR(NOT(ISNUMBER(T18)),NOT(ISNUMBER(S18))),"",IFERROR(T18-S18,"")))</f>
        <v/>
      </c>
      <c r="W18" s="34">
        <f>IF(A18="","",IF(OR(NOT(ISNUMBER(T18)),NOT(ISNUMBER(V18))),"",IFERROR(V18/T18,"")))</f>
        <v/>
      </c>
      <c r="X18" s="17" t="n"/>
      <c r="Y18" s="40" t="n"/>
      <c r="Z18" s="24" t="n"/>
    </row>
    <row r="19" ht="30" customHeight="1">
      <c r="A19" s="17" t="n"/>
      <c r="B19" s="18" t="n"/>
      <c r="C19" s="18" t="n"/>
      <c r="D19" s="37" t="n"/>
      <c r="E19" s="18" t="n"/>
      <c r="F19" s="20" t="n"/>
      <c r="G19" s="18" t="n"/>
      <c r="H19" s="18" t="n"/>
      <c r="I19" s="17" t="n"/>
      <c r="J19" s="17" t="n"/>
      <c r="K19" s="17" t="n"/>
      <c r="L19" s="17" t="n"/>
      <c r="M19" s="17" t="n"/>
      <c r="N19" s="38" t="n"/>
      <c r="O19" s="39" t="n"/>
      <c r="P19" s="35">
        <f>IF(A19="","",IF(OR(G19="",NOT(ISNUMBER(N19))),"",IFERROR(VLOOKUP(G19,Assumptions!$A$4:$B$6,2,FALSE)*N19,"")))</f>
        <v/>
      </c>
      <c r="Q19" s="35">
        <f>IF(A19="","",IF(H19="","",IFERROR(VLOOKUP(H19,Assumptions!$D$4:$E$6,2,FALSE),"")))</f>
        <v/>
      </c>
      <c r="R19" s="35">
        <f>IF(A19="","",IF(OR(P19="",Q19="",NOT(ISNUMBER(O19))),"",IFERROR(SUM(P19,Q19,O19),"")))</f>
        <v/>
      </c>
      <c r="S19" s="35">
        <f>IF(A19="","",IF(OR(NOT(ISNUMBER(F19)),NOT(ISNUMBER(R19))),"",IFERROR(F19*R19,"")))</f>
        <v/>
      </c>
      <c r="T19" s="39" t="n"/>
      <c r="U19" s="35">
        <f>IF(A19="","",IF(OR(NOT(ISNUMBER(T19)),NOT(ISNUMBER(F19))),"",IFERROR(T19/F19,"")))</f>
        <v/>
      </c>
      <c r="V19" s="35">
        <f>IF(A19="","",IF(OR(NOT(ISNUMBER(T19)),NOT(ISNUMBER(S19))),"",IFERROR(T19-S19,"")))</f>
        <v/>
      </c>
      <c r="W19" s="36">
        <f>IF(A19="","",IF(OR(NOT(ISNUMBER(T19)),NOT(ISNUMBER(V19))),"",IFERROR(V19/T19,"")))</f>
        <v/>
      </c>
      <c r="X19" s="17" t="n"/>
      <c r="Y19" s="40" t="n"/>
      <c r="Z19" s="24" t="n"/>
    </row>
    <row r="20" ht="30" customHeight="1">
      <c r="A20" s="17" t="n"/>
      <c r="B20" s="18" t="n"/>
      <c r="C20" s="18" t="n"/>
      <c r="D20" s="37" t="n"/>
      <c r="E20" s="18" t="n"/>
      <c r="F20" s="20" t="n"/>
      <c r="G20" s="18" t="n"/>
      <c r="H20" s="18" t="n"/>
      <c r="I20" s="17" t="n"/>
      <c r="J20" s="17" t="n"/>
      <c r="K20" s="17" t="n"/>
      <c r="L20" s="17" t="n"/>
      <c r="M20" s="17" t="n"/>
      <c r="N20" s="38" t="n"/>
      <c r="O20" s="39" t="n"/>
      <c r="P20" s="33">
        <f>IF(A20="","",IF(OR(G20="",NOT(ISNUMBER(N20))),"",IFERROR(VLOOKUP(G20,Assumptions!$A$4:$B$6,2,FALSE)*N20,"")))</f>
        <v/>
      </c>
      <c r="Q20" s="33">
        <f>IF(A20="","",IF(H20="","",IFERROR(VLOOKUP(H20,Assumptions!$D$4:$E$6,2,FALSE),"")))</f>
        <v/>
      </c>
      <c r="R20" s="33">
        <f>IF(A20="","",IF(OR(P20="",Q20="",NOT(ISNUMBER(O20))),"",IFERROR(SUM(P20,Q20,O20),"")))</f>
        <v/>
      </c>
      <c r="S20" s="33">
        <f>IF(A20="","",IF(OR(NOT(ISNUMBER(F20)),NOT(ISNUMBER(R20))),"",IFERROR(F20*R20,"")))</f>
        <v/>
      </c>
      <c r="T20" s="39" t="n"/>
      <c r="U20" s="33">
        <f>IF(A20="","",IF(OR(NOT(ISNUMBER(T20)),NOT(ISNUMBER(F20))),"",IFERROR(T20/F20,"")))</f>
        <v/>
      </c>
      <c r="V20" s="33">
        <f>IF(A20="","",IF(OR(NOT(ISNUMBER(T20)),NOT(ISNUMBER(S20))),"",IFERROR(T20-S20,"")))</f>
        <v/>
      </c>
      <c r="W20" s="34">
        <f>IF(A20="","",IF(OR(NOT(ISNUMBER(T20)),NOT(ISNUMBER(V20))),"",IFERROR(V20/T20,"")))</f>
        <v/>
      </c>
      <c r="X20" s="17" t="n"/>
      <c r="Y20" s="40" t="n"/>
      <c r="Z20" s="24" t="n"/>
    </row>
    <row r="21" ht="30" customHeight="1">
      <c r="A21" s="17" t="n"/>
      <c r="B21" s="18" t="n"/>
      <c r="C21" s="18" t="n"/>
      <c r="D21" s="37" t="n"/>
      <c r="E21" s="18" t="n"/>
      <c r="F21" s="20" t="n"/>
      <c r="G21" s="18" t="n"/>
      <c r="H21" s="18" t="n"/>
      <c r="I21" s="17" t="n"/>
      <c r="J21" s="17" t="n"/>
      <c r="K21" s="17" t="n"/>
      <c r="L21" s="17" t="n"/>
      <c r="M21" s="17" t="n"/>
      <c r="N21" s="38" t="n"/>
      <c r="O21" s="39" t="n"/>
      <c r="P21" s="35">
        <f>IF(A21="","",IF(OR(G21="",NOT(ISNUMBER(N21))),"",IFERROR(VLOOKUP(G21,Assumptions!$A$4:$B$6,2,FALSE)*N21,"")))</f>
        <v/>
      </c>
      <c r="Q21" s="35">
        <f>IF(A21="","",IF(H21="","",IFERROR(VLOOKUP(H21,Assumptions!$D$4:$E$6,2,FALSE),"")))</f>
        <v/>
      </c>
      <c r="R21" s="35">
        <f>IF(A21="","",IF(OR(P21="",Q21="",NOT(ISNUMBER(O21))),"",IFERROR(SUM(P21,Q21,O21),"")))</f>
        <v/>
      </c>
      <c r="S21" s="35">
        <f>IF(A21="","",IF(OR(NOT(ISNUMBER(F21)),NOT(ISNUMBER(R21))),"",IFERROR(F21*R21,"")))</f>
        <v/>
      </c>
      <c r="T21" s="39" t="n"/>
      <c r="U21" s="35">
        <f>IF(A21="","",IF(OR(NOT(ISNUMBER(T21)),NOT(ISNUMBER(F21))),"",IFERROR(T21/F21,"")))</f>
        <v/>
      </c>
      <c r="V21" s="35">
        <f>IF(A21="","",IF(OR(NOT(ISNUMBER(T21)),NOT(ISNUMBER(S21))),"",IFERROR(T21-S21,"")))</f>
        <v/>
      </c>
      <c r="W21" s="36">
        <f>IF(A21="","",IF(OR(NOT(ISNUMBER(T21)),NOT(ISNUMBER(V21))),"",IFERROR(V21/T21,"")))</f>
        <v/>
      </c>
      <c r="X21" s="17" t="n"/>
      <c r="Y21" s="40" t="n"/>
      <c r="Z21" s="24" t="n"/>
    </row>
    <row r="22" ht="30" customHeight="1">
      <c r="A22" s="17" t="n"/>
      <c r="B22" s="18" t="n"/>
      <c r="C22" s="18" t="n"/>
      <c r="D22" s="37" t="n"/>
      <c r="E22" s="18" t="n"/>
      <c r="F22" s="20" t="n"/>
      <c r="G22" s="18" t="n"/>
      <c r="H22" s="18" t="n"/>
      <c r="I22" s="17" t="n"/>
      <c r="J22" s="17" t="n"/>
      <c r="K22" s="17" t="n"/>
      <c r="L22" s="17" t="n"/>
      <c r="M22" s="17" t="n"/>
      <c r="N22" s="38" t="n"/>
      <c r="O22" s="39" t="n"/>
      <c r="P22" s="33">
        <f>IF(A22="","",IF(OR(G22="",NOT(ISNUMBER(N22))),"",IFERROR(VLOOKUP(G22,Assumptions!$A$4:$B$6,2,FALSE)*N22,"")))</f>
        <v/>
      </c>
      <c r="Q22" s="33">
        <f>IF(A22="","",IF(H22="","",IFERROR(VLOOKUP(H22,Assumptions!$D$4:$E$6,2,FALSE),"")))</f>
        <v/>
      </c>
      <c r="R22" s="33">
        <f>IF(A22="","",IF(OR(P22="",Q22="",NOT(ISNUMBER(O22))),"",IFERROR(SUM(P22,Q22,O22),"")))</f>
        <v/>
      </c>
      <c r="S22" s="33">
        <f>IF(A22="","",IF(OR(NOT(ISNUMBER(F22)),NOT(ISNUMBER(R22))),"",IFERROR(F22*R22,"")))</f>
        <v/>
      </c>
      <c r="T22" s="39" t="n"/>
      <c r="U22" s="33">
        <f>IF(A22="","",IF(OR(NOT(ISNUMBER(T22)),NOT(ISNUMBER(F22))),"",IFERROR(T22/F22,"")))</f>
        <v/>
      </c>
      <c r="V22" s="33">
        <f>IF(A22="","",IF(OR(NOT(ISNUMBER(T22)),NOT(ISNUMBER(S22))),"",IFERROR(T22-S22,"")))</f>
        <v/>
      </c>
      <c r="W22" s="34">
        <f>IF(A22="","",IF(OR(NOT(ISNUMBER(T22)),NOT(ISNUMBER(V22))),"",IFERROR(V22/T22,"")))</f>
        <v/>
      </c>
      <c r="X22" s="17" t="n"/>
      <c r="Y22" s="40" t="n"/>
      <c r="Z22" s="24" t="n"/>
    </row>
    <row r="23" ht="30" customHeight="1">
      <c r="A23" s="17" t="n"/>
      <c r="B23" s="18" t="n"/>
      <c r="C23" s="18" t="n"/>
      <c r="D23" s="37" t="n"/>
      <c r="E23" s="18" t="n"/>
      <c r="F23" s="20" t="n"/>
      <c r="G23" s="18" t="n"/>
      <c r="H23" s="18" t="n"/>
      <c r="I23" s="17" t="n"/>
      <c r="J23" s="17" t="n"/>
      <c r="K23" s="17" t="n"/>
      <c r="L23" s="17" t="n"/>
      <c r="M23" s="17" t="n"/>
      <c r="N23" s="38" t="n"/>
      <c r="O23" s="39" t="n"/>
      <c r="P23" s="35">
        <f>IF(A23="","",IF(OR(G23="",NOT(ISNUMBER(N23))),"",IFERROR(VLOOKUP(G23,Assumptions!$A$4:$B$6,2,FALSE)*N23,"")))</f>
        <v/>
      </c>
      <c r="Q23" s="35">
        <f>IF(A23="","",IF(H23="","",IFERROR(VLOOKUP(H23,Assumptions!$D$4:$E$6,2,FALSE),"")))</f>
        <v/>
      </c>
      <c r="R23" s="35">
        <f>IF(A23="","",IF(OR(P23="",Q23="",NOT(ISNUMBER(O23))),"",IFERROR(SUM(P23,Q23,O23),"")))</f>
        <v/>
      </c>
      <c r="S23" s="35">
        <f>IF(A23="","",IF(OR(NOT(ISNUMBER(F23)),NOT(ISNUMBER(R23))),"",IFERROR(F23*R23,"")))</f>
        <v/>
      </c>
      <c r="T23" s="39" t="n"/>
      <c r="U23" s="35">
        <f>IF(A23="","",IF(OR(NOT(ISNUMBER(T23)),NOT(ISNUMBER(F23))),"",IFERROR(T23/F23,"")))</f>
        <v/>
      </c>
      <c r="V23" s="35">
        <f>IF(A23="","",IF(OR(NOT(ISNUMBER(T23)),NOT(ISNUMBER(S23))),"",IFERROR(T23-S23,"")))</f>
        <v/>
      </c>
      <c r="W23" s="36">
        <f>IF(A23="","",IF(OR(NOT(ISNUMBER(T23)),NOT(ISNUMBER(V23))),"",IFERROR(V23/T23,"")))</f>
        <v/>
      </c>
      <c r="X23" s="17" t="n"/>
      <c r="Y23" s="40" t="n"/>
      <c r="Z23" s="24" t="n"/>
    </row>
    <row r="24" ht="30" customHeight="1">
      <c r="A24" s="17" t="n"/>
      <c r="B24" s="18" t="n"/>
      <c r="C24" s="18" t="n"/>
      <c r="D24" s="37" t="n"/>
      <c r="E24" s="18" t="n"/>
      <c r="F24" s="20" t="n"/>
      <c r="G24" s="18" t="n"/>
      <c r="H24" s="18" t="n"/>
      <c r="I24" s="17" t="n"/>
      <c r="J24" s="17" t="n"/>
      <c r="K24" s="17" t="n"/>
      <c r="L24" s="17" t="n"/>
      <c r="M24" s="17" t="n"/>
      <c r="N24" s="38" t="n"/>
      <c r="O24" s="39" t="n"/>
      <c r="P24" s="33">
        <f>IF(A24="","",IF(OR(G24="",NOT(ISNUMBER(N24))),"",IFERROR(VLOOKUP(G24,Assumptions!$A$4:$B$6,2,FALSE)*N24,"")))</f>
        <v/>
      </c>
      <c r="Q24" s="33">
        <f>IF(A24="","",IF(H24="","",IFERROR(VLOOKUP(H24,Assumptions!$D$4:$E$6,2,FALSE),"")))</f>
        <v/>
      </c>
      <c r="R24" s="33">
        <f>IF(A24="","",IF(OR(P24="",Q24="",NOT(ISNUMBER(O24))),"",IFERROR(SUM(P24,Q24,O24),"")))</f>
        <v/>
      </c>
      <c r="S24" s="33">
        <f>IF(A24="","",IF(OR(NOT(ISNUMBER(F24)),NOT(ISNUMBER(R24))),"",IFERROR(F24*R24,"")))</f>
        <v/>
      </c>
      <c r="T24" s="39" t="n"/>
      <c r="U24" s="33">
        <f>IF(A24="","",IF(OR(NOT(ISNUMBER(T24)),NOT(ISNUMBER(F24))),"",IFERROR(T24/F24,"")))</f>
        <v/>
      </c>
      <c r="V24" s="33">
        <f>IF(A24="","",IF(OR(NOT(ISNUMBER(T24)),NOT(ISNUMBER(S24))),"",IFERROR(T24-S24,"")))</f>
        <v/>
      </c>
      <c r="W24" s="34">
        <f>IF(A24="","",IF(OR(NOT(ISNUMBER(T24)),NOT(ISNUMBER(V24))),"",IFERROR(V24/T24,"")))</f>
        <v/>
      </c>
      <c r="X24" s="17" t="n"/>
      <c r="Y24" s="40" t="n"/>
      <c r="Z24" s="24" t="n"/>
    </row>
    <row r="25" ht="30" customHeight="1">
      <c r="A25" s="17" t="n"/>
      <c r="B25" s="18" t="n"/>
      <c r="C25" s="18" t="n"/>
      <c r="D25" s="37" t="n"/>
      <c r="E25" s="18" t="n"/>
      <c r="F25" s="20" t="n"/>
      <c r="G25" s="18" t="n"/>
      <c r="H25" s="18" t="n"/>
      <c r="I25" s="17" t="n"/>
      <c r="J25" s="17" t="n"/>
      <c r="K25" s="17" t="n"/>
      <c r="L25" s="17" t="n"/>
      <c r="M25" s="17" t="n"/>
      <c r="N25" s="38" t="n"/>
      <c r="O25" s="39" t="n"/>
      <c r="P25" s="35">
        <f>IF(A25="","",IF(OR(G25="",NOT(ISNUMBER(N25))),"",IFERROR(VLOOKUP(G25,Assumptions!$A$4:$B$6,2,FALSE)*N25,"")))</f>
        <v/>
      </c>
      <c r="Q25" s="35">
        <f>IF(A25="","",IF(H25="","",IFERROR(VLOOKUP(H25,Assumptions!$D$4:$E$6,2,FALSE),"")))</f>
        <v/>
      </c>
      <c r="R25" s="35">
        <f>IF(A25="","",IF(OR(P25="",Q25="",NOT(ISNUMBER(O25))),"",IFERROR(SUM(P25,Q25,O25),"")))</f>
        <v/>
      </c>
      <c r="S25" s="35">
        <f>IF(A25="","",IF(OR(NOT(ISNUMBER(F25)),NOT(ISNUMBER(R25))),"",IFERROR(F25*R25,"")))</f>
        <v/>
      </c>
      <c r="T25" s="39" t="n"/>
      <c r="U25" s="35">
        <f>IF(A25="","",IF(OR(NOT(ISNUMBER(T25)),NOT(ISNUMBER(F25))),"",IFERROR(T25/F25,"")))</f>
        <v/>
      </c>
      <c r="V25" s="35">
        <f>IF(A25="","",IF(OR(NOT(ISNUMBER(T25)),NOT(ISNUMBER(S25))),"",IFERROR(T25-S25,"")))</f>
        <v/>
      </c>
      <c r="W25" s="36">
        <f>IF(A25="","",IF(OR(NOT(ISNUMBER(T25)),NOT(ISNUMBER(V25))),"",IFERROR(V25/T25,"")))</f>
        <v/>
      </c>
      <c r="X25" s="17" t="n"/>
      <c r="Y25" s="40" t="n"/>
      <c r="Z25" s="24" t="n"/>
    </row>
    <row r="26" ht="30" customHeight="1">
      <c r="A26" s="17" t="n"/>
      <c r="B26" s="18" t="n"/>
      <c r="C26" s="18" t="n"/>
      <c r="D26" s="37" t="n"/>
      <c r="E26" s="18" t="n"/>
      <c r="F26" s="20" t="n"/>
      <c r="G26" s="18" t="n"/>
      <c r="H26" s="18" t="n"/>
      <c r="I26" s="17" t="n"/>
      <c r="J26" s="17" t="n"/>
      <c r="K26" s="17" t="n"/>
      <c r="L26" s="17" t="n"/>
      <c r="M26" s="17" t="n"/>
      <c r="N26" s="38" t="n"/>
      <c r="O26" s="39" t="n"/>
      <c r="P26" s="33">
        <f>IF(A26="","",IF(OR(G26="",NOT(ISNUMBER(N26))),"",IFERROR(VLOOKUP(G26,Assumptions!$A$4:$B$6,2,FALSE)*N26,"")))</f>
        <v/>
      </c>
      <c r="Q26" s="33">
        <f>IF(A26="","",IF(H26="","",IFERROR(VLOOKUP(H26,Assumptions!$D$4:$E$6,2,FALSE),"")))</f>
        <v/>
      </c>
      <c r="R26" s="33">
        <f>IF(A26="","",IF(OR(P26="",Q26="",NOT(ISNUMBER(O26))),"",IFERROR(SUM(P26,Q26,O26),"")))</f>
        <v/>
      </c>
      <c r="S26" s="33">
        <f>IF(A26="","",IF(OR(NOT(ISNUMBER(F26)),NOT(ISNUMBER(R26))),"",IFERROR(F26*R26,"")))</f>
        <v/>
      </c>
      <c r="T26" s="39" t="n"/>
      <c r="U26" s="33">
        <f>IF(A26="","",IF(OR(NOT(ISNUMBER(T26)),NOT(ISNUMBER(F26))),"",IFERROR(T26/F26,"")))</f>
        <v/>
      </c>
      <c r="V26" s="33">
        <f>IF(A26="","",IF(OR(NOT(ISNUMBER(T26)),NOT(ISNUMBER(S26))),"",IFERROR(T26-S26,"")))</f>
        <v/>
      </c>
      <c r="W26" s="34">
        <f>IF(A26="","",IF(OR(NOT(ISNUMBER(T26)),NOT(ISNUMBER(V26))),"",IFERROR(V26/T26,"")))</f>
        <v/>
      </c>
      <c r="X26" s="17" t="n"/>
      <c r="Y26" s="40" t="n"/>
      <c r="Z26" s="24" t="n"/>
    </row>
    <row r="27" ht="30" customHeight="1">
      <c r="A27" s="17" t="n"/>
      <c r="B27" s="18" t="n"/>
      <c r="C27" s="18" t="n"/>
      <c r="D27" s="37" t="n"/>
      <c r="E27" s="18" t="n"/>
      <c r="F27" s="20" t="n"/>
      <c r="G27" s="18" t="n"/>
      <c r="H27" s="18" t="n"/>
      <c r="I27" s="17" t="n"/>
      <c r="J27" s="17" t="n"/>
      <c r="K27" s="17" t="n"/>
      <c r="L27" s="17" t="n"/>
      <c r="M27" s="17" t="n"/>
      <c r="N27" s="38" t="n"/>
      <c r="O27" s="39" t="n"/>
      <c r="P27" s="35">
        <f>IF(A27="","",IF(OR(G27="",NOT(ISNUMBER(N27))),"",IFERROR(VLOOKUP(G27,Assumptions!$A$4:$B$6,2,FALSE)*N27,"")))</f>
        <v/>
      </c>
      <c r="Q27" s="35">
        <f>IF(A27="","",IF(H27="","",IFERROR(VLOOKUP(H27,Assumptions!$D$4:$E$6,2,FALSE),"")))</f>
        <v/>
      </c>
      <c r="R27" s="35">
        <f>IF(A27="","",IF(OR(P27="",Q27="",NOT(ISNUMBER(O27))),"",IFERROR(SUM(P27,Q27,O27),"")))</f>
        <v/>
      </c>
      <c r="S27" s="35">
        <f>IF(A27="","",IF(OR(NOT(ISNUMBER(F27)),NOT(ISNUMBER(R27))),"",IFERROR(F27*R27,"")))</f>
        <v/>
      </c>
      <c r="T27" s="39" t="n"/>
      <c r="U27" s="35">
        <f>IF(A27="","",IF(OR(NOT(ISNUMBER(T27)),NOT(ISNUMBER(F27))),"",IFERROR(T27/F27,"")))</f>
        <v/>
      </c>
      <c r="V27" s="35">
        <f>IF(A27="","",IF(OR(NOT(ISNUMBER(T27)),NOT(ISNUMBER(S27))),"",IFERROR(T27-S27,"")))</f>
        <v/>
      </c>
      <c r="W27" s="36">
        <f>IF(A27="","",IF(OR(NOT(ISNUMBER(T27)),NOT(ISNUMBER(V27))),"",IFERROR(V27/T27,"")))</f>
        <v/>
      </c>
      <c r="X27" s="17" t="n"/>
      <c r="Y27" s="40" t="n"/>
      <c r="Z27" s="24" t="n"/>
    </row>
    <row r="28" ht="30" customHeight="1">
      <c r="A28" s="17" t="n"/>
      <c r="B28" s="18" t="n"/>
      <c r="C28" s="18" t="n"/>
      <c r="D28" s="37" t="n"/>
      <c r="E28" s="18" t="n"/>
      <c r="F28" s="20" t="n"/>
      <c r="G28" s="18" t="n"/>
      <c r="H28" s="18" t="n"/>
      <c r="I28" s="17" t="n"/>
      <c r="J28" s="17" t="n"/>
      <c r="K28" s="17" t="n"/>
      <c r="L28" s="17" t="n"/>
      <c r="M28" s="17" t="n"/>
      <c r="N28" s="38" t="n"/>
      <c r="O28" s="39" t="n"/>
      <c r="P28" s="33">
        <f>IF(A28="","",IF(OR(G28="",NOT(ISNUMBER(N28))),"",IFERROR(VLOOKUP(G28,Assumptions!$A$4:$B$6,2,FALSE)*N28,"")))</f>
        <v/>
      </c>
      <c r="Q28" s="33">
        <f>IF(A28="","",IF(H28="","",IFERROR(VLOOKUP(H28,Assumptions!$D$4:$E$6,2,FALSE),"")))</f>
        <v/>
      </c>
      <c r="R28" s="33">
        <f>IF(A28="","",IF(OR(P28="",Q28="",NOT(ISNUMBER(O28))),"",IFERROR(SUM(P28,Q28,O28),"")))</f>
        <v/>
      </c>
      <c r="S28" s="33">
        <f>IF(A28="","",IF(OR(NOT(ISNUMBER(F28)),NOT(ISNUMBER(R28))),"",IFERROR(F28*R28,"")))</f>
        <v/>
      </c>
      <c r="T28" s="39" t="n"/>
      <c r="U28" s="33">
        <f>IF(A28="","",IF(OR(NOT(ISNUMBER(T28)),NOT(ISNUMBER(F28))),"",IFERROR(T28/F28,"")))</f>
        <v/>
      </c>
      <c r="V28" s="33">
        <f>IF(A28="","",IF(OR(NOT(ISNUMBER(T28)),NOT(ISNUMBER(S28))),"",IFERROR(T28-S28,"")))</f>
        <v/>
      </c>
      <c r="W28" s="34">
        <f>IF(A28="","",IF(OR(NOT(ISNUMBER(T28)),NOT(ISNUMBER(V28))),"",IFERROR(V28/T28,"")))</f>
        <v/>
      </c>
      <c r="X28" s="17" t="n"/>
      <c r="Y28" s="40" t="n"/>
      <c r="Z28" s="24" t="n"/>
    </row>
    <row r="29" ht="30" customHeight="1">
      <c r="A29" s="17" t="n"/>
      <c r="B29" s="18" t="n"/>
      <c r="C29" s="18" t="n"/>
      <c r="D29" s="37" t="n"/>
      <c r="E29" s="18" t="n"/>
      <c r="F29" s="20" t="n"/>
      <c r="G29" s="18" t="n"/>
      <c r="H29" s="18" t="n"/>
      <c r="I29" s="17" t="n"/>
      <c r="J29" s="17" t="n"/>
      <c r="K29" s="17" t="n"/>
      <c r="L29" s="17" t="n"/>
      <c r="M29" s="17" t="n"/>
      <c r="N29" s="38" t="n"/>
      <c r="O29" s="39" t="n"/>
      <c r="P29" s="35">
        <f>IF(A29="","",IF(OR(G29="",NOT(ISNUMBER(N29))),"",IFERROR(VLOOKUP(G29,Assumptions!$A$4:$B$6,2,FALSE)*N29,"")))</f>
        <v/>
      </c>
      <c r="Q29" s="35">
        <f>IF(A29="","",IF(H29="","",IFERROR(VLOOKUP(H29,Assumptions!$D$4:$E$6,2,FALSE),"")))</f>
        <v/>
      </c>
      <c r="R29" s="35">
        <f>IF(A29="","",IF(OR(P29="",Q29="",NOT(ISNUMBER(O29))),"",IFERROR(SUM(P29,Q29,O29),"")))</f>
        <v/>
      </c>
      <c r="S29" s="35">
        <f>IF(A29="","",IF(OR(NOT(ISNUMBER(F29)),NOT(ISNUMBER(R29))),"",IFERROR(F29*R29,"")))</f>
        <v/>
      </c>
      <c r="T29" s="39" t="n"/>
      <c r="U29" s="35">
        <f>IF(A29="","",IF(OR(NOT(ISNUMBER(T29)),NOT(ISNUMBER(F29))),"",IFERROR(T29/F29,"")))</f>
        <v/>
      </c>
      <c r="V29" s="35">
        <f>IF(A29="","",IF(OR(NOT(ISNUMBER(T29)),NOT(ISNUMBER(S29))),"",IFERROR(T29-S29,"")))</f>
        <v/>
      </c>
      <c r="W29" s="36">
        <f>IF(A29="","",IF(OR(NOT(ISNUMBER(T29)),NOT(ISNUMBER(V29))),"",IFERROR(V29/T29,"")))</f>
        <v/>
      </c>
      <c r="X29" s="17" t="n"/>
      <c r="Y29" s="40" t="n"/>
      <c r="Z29" s="24" t="n"/>
    </row>
    <row r="30" ht="30" customHeight="1">
      <c r="A30" s="17" t="n"/>
      <c r="B30" s="18" t="n"/>
      <c r="C30" s="18" t="n"/>
      <c r="D30" s="37" t="n"/>
      <c r="E30" s="18" t="n"/>
      <c r="F30" s="20" t="n"/>
      <c r="G30" s="18" t="n"/>
      <c r="H30" s="18" t="n"/>
      <c r="I30" s="17" t="n"/>
      <c r="J30" s="17" t="n"/>
      <c r="K30" s="17" t="n"/>
      <c r="L30" s="17" t="n"/>
      <c r="M30" s="17" t="n"/>
      <c r="N30" s="38" t="n"/>
      <c r="O30" s="39" t="n"/>
      <c r="P30" s="33">
        <f>IF(A30="","",IF(OR(G30="",NOT(ISNUMBER(N30))),"",IFERROR(VLOOKUP(G30,Assumptions!$A$4:$B$6,2,FALSE)*N30,"")))</f>
        <v/>
      </c>
      <c r="Q30" s="33">
        <f>IF(A30="","",IF(H30="","",IFERROR(VLOOKUP(H30,Assumptions!$D$4:$E$6,2,FALSE),"")))</f>
        <v/>
      </c>
      <c r="R30" s="33">
        <f>IF(A30="","",IF(OR(P30="",Q30="",NOT(ISNUMBER(O30))),"",IFERROR(SUM(P30,Q30,O30),"")))</f>
        <v/>
      </c>
      <c r="S30" s="33">
        <f>IF(A30="","",IF(OR(NOT(ISNUMBER(F30)),NOT(ISNUMBER(R30))),"",IFERROR(F30*R30,"")))</f>
        <v/>
      </c>
      <c r="T30" s="39" t="n"/>
      <c r="U30" s="33">
        <f>IF(A30="","",IF(OR(NOT(ISNUMBER(T30)),NOT(ISNUMBER(F30))),"",IFERROR(T30/F30,"")))</f>
        <v/>
      </c>
      <c r="V30" s="33">
        <f>IF(A30="","",IF(OR(NOT(ISNUMBER(T30)),NOT(ISNUMBER(S30))),"",IFERROR(T30-S30,"")))</f>
        <v/>
      </c>
      <c r="W30" s="34">
        <f>IF(A30="","",IF(OR(NOT(ISNUMBER(T30)),NOT(ISNUMBER(V30))),"",IFERROR(V30/T30,"")))</f>
        <v/>
      </c>
      <c r="X30" s="17" t="n"/>
      <c r="Y30" s="40" t="n"/>
      <c r="Z30" s="24" t="n"/>
    </row>
    <row r="31" ht="30" customHeight="1">
      <c r="A31" s="17" t="n"/>
      <c r="B31" s="18" t="n"/>
      <c r="C31" s="18" t="n"/>
      <c r="D31" s="37" t="n"/>
      <c r="E31" s="18" t="n"/>
      <c r="F31" s="20" t="n"/>
      <c r="G31" s="18" t="n"/>
      <c r="H31" s="18" t="n"/>
      <c r="I31" s="17" t="n"/>
      <c r="J31" s="17" t="n"/>
      <c r="K31" s="17" t="n"/>
      <c r="L31" s="17" t="n"/>
      <c r="M31" s="17" t="n"/>
      <c r="N31" s="38" t="n"/>
      <c r="O31" s="39" t="n"/>
      <c r="P31" s="35">
        <f>IF(A31="","",IF(OR(G31="",NOT(ISNUMBER(N31))),"",IFERROR(VLOOKUP(G31,Assumptions!$A$4:$B$6,2,FALSE)*N31,"")))</f>
        <v/>
      </c>
      <c r="Q31" s="35">
        <f>IF(A31="","",IF(H31="","",IFERROR(VLOOKUP(H31,Assumptions!$D$4:$E$6,2,FALSE),"")))</f>
        <v/>
      </c>
      <c r="R31" s="35">
        <f>IF(A31="","",IF(OR(P31="",Q31="",NOT(ISNUMBER(O31))),"",IFERROR(SUM(P31,Q31,O31),"")))</f>
        <v/>
      </c>
      <c r="S31" s="35">
        <f>IF(A31="","",IF(OR(NOT(ISNUMBER(F31)),NOT(ISNUMBER(R31))),"",IFERROR(F31*R31,"")))</f>
        <v/>
      </c>
      <c r="T31" s="39" t="n"/>
      <c r="U31" s="35">
        <f>IF(A31="","",IF(OR(NOT(ISNUMBER(T31)),NOT(ISNUMBER(F31))),"",IFERROR(T31/F31,"")))</f>
        <v/>
      </c>
      <c r="V31" s="35">
        <f>IF(A31="","",IF(OR(NOT(ISNUMBER(T31)),NOT(ISNUMBER(S31))),"",IFERROR(T31-S31,"")))</f>
        <v/>
      </c>
      <c r="W31" s="36">
        <f>IF(A31="","",IF(OR(NOT(ISNUMBER(T31)),NOT(ISNUMBER(V31))),"",IFERROR(V31/T31,"")))</f>
        <v/>
      </c>
      <c r="X31" s="17" t="n"/>
      <c r="Y31" s="40" t="n"/>
      <c r="Z31" s="24" t="n"/>
    </row>
    <row r="32" ht="30" customHeight="1">
      <c r="A32" s="17" t="n"/>
      <c r="B32" s="18" t="n"/>
      <c r="C32" s="18" t="n"/>
      <c r="D32" s="37" t="n"/>
      <c r="E32" s="18" t="n"/>
      <c r="F32" s="20" t="n"/>
      <c r="G32" s="18" t="n"/>
      <c r="H32" s="18" t="n"/>
      <c r="I32" s="17" t="n"/>
      <c r="J32" s="17" t="n"/>
      <c r="K32" s="17" t="n"/>
      <c r="L32" s="17" t="n"/>
      <c r="M32" s="17" t="n"/>
      <c r="N32" s="38" t="n"/>
      <c r="O32" s="39" t="n"/>
      <c r="P32" s="33">
        <f>IF(A32="","",IF(OR(G32="",NOT(ISNUMBER(N32))),"",IFERROR(VLOOKUP(G32,Assumptions!$A$4:$B$6,2,FALSE)*N32,"")))</f>
        <v/>
      </c>
      <c r="Q32" s="33">
        <f>IF(A32="","",IF(H32="","",IFERROR(VLOOKUP(H32,Assumptions!$D$4:$E$6,2,FALSE),"")))</f>
        <v/>
      </c>
      <c r="R32" s="33">
        <f>IF(A32="","",IF(OR(P32="",Q32="",NOT(ISNUMBER(O32))),"",IFERROR(SUM(P32,Q32,O32),"")))</f>
        <v/>
      </c>
      <c r="S32" s="33">
        <f>IF(A32="","",IF(OR(NOT(ISNUMBER(F32)),NOT(ISNUMBER(R32))),"",IFERROR(F32*R32,"")))</f>
        <v/>
      </c>
      <c r="T32" s="39" t="n"/>
      <c r="U32" s="33">
        <f>IF(A32="","",IF(OR(NOT(ISNUMBER(T32)),NOT(ISNUMBER(F32))),"",IFERROR(T32/F32,"")))</f>
        <v/>
      </c>
      <c r="V32" s="33">
        <f>IF(A32="","",IF(OR(NOT(ISNUMBER(T32)),NOT(ISNUMBER(S32))),"",IFERROR(T32-S32,"")))</f>
        <v/>
      </c>
      <c r="W32" s="34">
        <f>IF(A32="","",IF(OR(NOT(ISNUMBER(T32)),NOT(ISNUMBER(V32))),"",IFERROR(V32/T32,"")))</f>
        <v/>
      </c>
      <c r="X32" s="17" t="n"/>
      <c r="Y32" s="40" t="n"/>
      <c r="Z32" s="24" t="n"/>
    </row>
    <row r="33" ht="30" customHeight="1">
      <c r="A33" s="17" t="n"/>
      <c r="B33" s="18" t="n"/>
      <c r="C33" s="18" t="n"/>
      <c r="D33" s="37" t="n"/>
      <c r="E33" s="18" t="n"/>
      <c r="F33" s="20" t="n"/>
      <c r="G33" s="18" t="n"/>
      <c r="H33" s="18" t="n"/>
      <c r="I33" s="17" t="n"/>
      <c r="J33" s="17" t="n"/>
      <c r="K33" s="17" t="n"/>
      <c r="L33" s="17" t="n"/>
      <c r="M33" s="17" t="n"/>
      <c r="N33" s="38" t="n"/>
      <c r="O33" s="39" t="n"/>
      <c r="P33" s="35">
        <f>IF(A33="","",IF(OR(G33="",NOT(ISNUMBER(N33))),"",IFERROR(VLOOKUP(G33,Assumptions!$A$4:$B$6,2,FALSE)*N33,"")))</f>
        <v/>
      </c>
      <c r="Q33" s="35">
        <f>IF(A33="","",IF(H33="","",IFERROR(VLOOKUP(H33,Assumptions!$D$4:$E$6,2,FALSE),"")))</f>
        <v/>
      </c>
      <c r="R33" s="35">
        <f>IF(A33="","",IF(OR(P33="",Q33="",NOT(ISNUMBER(O33))),"",IFERROR(SUM(P33,Q33,O33),"")))</f>
        <v/>
      </c>
      <c r="S33" s="35">
        <f>IF(A33="","",IF(OR(NOT(ISNUMBER(F33)),NOT(ISNUMBER(R33))),"",IFERROR(F33*R33,"")))</f>
        <v/>
      </c>
      <c r="T33" s="39" t="n"/>
      <c r="U33" s="35">
        <f>IF(A33="","",IF(OR(NOT(ISNUMBER(T33)),NOT(ISNUMBER(F33))),"",IFERROR(T33/F33,"")))</f>
        <v/>
      </c>
      <c r="V33" s="35">
        <f>IF(A33="","",IF(OR(NOT(ISNUMBER(T33)),NOT(ISNUMBER(S33))),"",IFERROR(T33-S33,"")))</f>
        <v/>
      </c>
      <c r="W33" s="36">
        <f>IF(A33="","",IF(OR(NOT(ISNUMBER(T33)),NOT(ISNUMBER(V33))),"",IFERROR(V33/T33,"")))</f>
        <v/>
      </c>
      <c r="X33" s="17" t="n"/>
      <c r="Y33" s="40" t="n"/>
      <c r="Z33" s="24" t="n"/>
    </row>
    <row r="34" ht="30" customHeight="1">
      <c r="A34" s="17" t="n"/>
      <c r="B34" s="18" t="n"/>
      <c r="C34" s="18" t="n"/>
      <c r="D34" s="37" t="n"/>
      <c r="E34" s="18" t="n"/>
      <c r="F34" s="20" t="n"/>
      <c r="G34" s="18" t="n"/>
      <c r="H34" s="18" t="n"/>
      <c r="I34" s="17" t="n"/>
      <c r="J34" s="17" t="n"/>
      <c r="K34" s="17" t="n"/>
      <c r="L34" s="17" t="n"/>
      <c r="M34" s="17" t="n"/>
      <c r="N34" s="38" t="n"/>
      <c r="O34" s="39" t="n"/>
      <c r="P34" s="33">
        <f>IF(A34="","",IF(OR(G34="",NOT(ISNUMBER(N34))),"",IFERROR(VLOOKUP(G34,Assumptions!$A$4:$B$6,2,FALSE)*N34,"")))</f>
        <v/>
      </c>
      <c r="Q34" s="33">
        <f>IF(A34="","",IF(H34="","",IFERROR(VLOOKUP(H34,Assumptions!$D$4:$E$6,2,FALSE),"")))</f>
        <v/>
      </c>
      <c r="R34" s="33">
        <f>IF(A34="","",IF(OR(P34="",Q34="",NOT(ISNUMBER(O34))),"",IFERROR(SUM(P34,Q34,O34),"")))</f>
        <v/>
      </c>
      <c r="S34" s="33">
        <f>IF(A34="","",IF(OR(NOT(ISNUMBER(F34)),NOT(ISNUMBER(R34))),"",IFERROR(F34*R34,"")))</f>
        <v/>
      </c>
      <c r="T34" s="39" t="n"/>
      <c r="U34" s="33">
        <f>IF(A34="","",IF(OR(NOT(ISNUMBER(T34)),NOT(ISNUMBER(F34))),"",IFERROR(T34/F34,"")))</f>
        <v/>
      </c>
      <c r="V34" s="33">
        <f>IF(A34="","",IF(OR(NOT(ISNUMBER(T34)),NOT(ISNUMBER(S34))),"",IFERROR(T34-S34,"")))</f>
        <v/>
      </c>
      <c r="W34" s="34">
        <f>IF(A34="","",IF(OR(NOT(ISNUMBER(T34)),NOT(ISNUMBER(V34))),"",IFERROR(V34/T34,"")))</f>
        <v/>
      </c>
      <c r="X34" s="17" t="n"/>
      <c r="Y34" s="40" t="n"/>
      <c r="Z34" s="24" t="n"/>
    </row>
    <row r="35" ht="30" customHeight="1">
      <c r="A35" s="17" t="n"/>
      <c r="B35" s="18" t="n"/>
      <c r="C35" s="18" t="n"/>
      <c r="D35" s="37" t="n"/>
      <c r="E35" s="18" t="n"/>
      <c r="F35" s="20" t="n"/>
      <c r="G35" s="18" t="n"/>
      <c r="H35" s="18" t="n"/>
      <c r="I35" s="17" t="n"/>
      <c r="J35" s="17" t="n"/>
      <c r="K35" s="17" t="n"/>
      <c r="L35" s="17" t="n"/>
      <c r="M35" s="17" t="n"/>
      <c r="N35" s="38" t="n"/>
      <c r="O35" s="39" t="n"/>
      <c r="P35" s="35">
        <f>IF(A35="","",IF(OR(G35="",NOT(ISNUMBER(N35))),"",IFERROR(VLOOKUP(G35,Assumptions!$A$4:$B$6,2,FALSE)*N35,"")))</f>
        <v/>
      </c>
      <c r="Q35" s="35">
        <f>IF(A35="","",IF(H35="","",IFERROR(VLOOKUP(H35,Assumptions!$D$4:$E$6,2,FALSE),"")))</f>
        <v/>
      </c>
      <c r="R35" s="35">
        <f>IF(A35="","",IF(OR(P35="",Q35="",NOT(ISNUMBER(O35))),"",IFERROR(SUM(P35,Q35,O35),"")))</f>
        <v/>
      </c>
      <c r="S35" s="35">
        <f>IF(A35="","",IF(OR(NOT(ISNUMBER(F35)),NOT(ISNUMBER(R35))),"",IFERROR(F35*R35,"")))</f>
        <v/>
      </c>
      <c r="T35" s="39" t="n"/>
      <c r="U35" s="35">
        <f>IF(A35="","",IF(OR(NOT(ISNUMBER(T35)),NOT(ISNUMBER(F35))),"",IFERROR(T35/F35,"")))</f>
        <v/>
      </c>
      <c r="V35" s="35">
        <f>IF(A35="","",IF(OR(NOT(ISNUMBER(T35)),NOT(ISNUMBER(S35))),"",IFERROR(T35-S35,"")))</f>
        <v/>
      </c>
      <c r="W35" s="36">
        <f>IF(A35="","",IF(OR(NOT(ISNUMBER(T35)),NOT(ISNUMBER(V35))),"",IFERROR(V35/T35,"")))</f>
        <v/>
      </c>
      <c r="X35" s="17" t="n"/>
      <c r="Y35" s="40" t="n"/>
      <c r="Z35" s="24" t="n"/>
    </row>
    <row r="36" ht="30" customHeight="1">
      <c r="A36" s="17" t="n"/>
      <c r="B36" s="18" t="n"/>
      <c r="C36" s="18" t="n"/>
      <c r="D36" s="37" t="n"/>
      <c r="E36" s="18" t="n"/>
      <c r="F36" s="20" t="n"/>
      <c r="G36" s="18" t="n"/>
      <c r="H36" s="18" t="n"/>
      <c r="I36" s="17" t="n"/>
      <c r="J36" s="17" t="n"/>
      <c r="K36" s="17" t="n"/>
      <c r="L36" s="17" t="n"/>
      <c r="M36" s="17" t="n"/>
      <c r="N36" s="38" t="n"/>
      <c r="O36" s="39" t="n"/>
      <c r="P36" s="33">
        <f>IF(A36="","",IF(OR(G36="",NOT(ISNUMBER(N36))),"",IFERROR(VLOOKUP(G36,Assumptions!$A$4:$B$6,2,FALSE)*N36,"")))</f>
        <v/>
      </c>
      <c r="Q36" s="33">
        <f>IF(A36="","",IF(H36="","",IFERROR(VLOOKUP(H36,Assumptions!$D$4:$E$6,2,FALSE),"")))</f>
        <v/>
      </c>
      <c r="R36" s="33">
        <f>IF(A36="","",IF(OR(P36="",Q36="",NOT(ISNUMBER(O36))),"",IFERROR(SUM(P36,Q36,O36),"")))</f>
        <v/>
      </c>
      <c r="S36" s="33">
        <f>IF(A36="","",IF(OR(NOT(ISNUMBER(F36)),NOT(ISNUMBER(R36))),"",IFERROR(F36*R36,"")))</f>
        <v/>
      </c>
      <c r="T36" s="39" t="n"/>
      <c r="U36" s="33">
        <f>IF(A36="","",IF(OR(NOT(ISNUMBER(T36)),NOT(ISNUMBER(F36))),"",IFERROR(T36/F36,"")))</f>
        <v/>
      </c>
      <c r="V36" s="33">
        <f>IF(A36="","",IF(OR(NOT(ISNUMBER(T36)),NOT(ISNUMBER(S36))),"",IFERROR(T36-S36,"")))</f>
        <v/>
      </c>
      <c r="W36" s="34">
        <f>IF(A36="","",IF(OR(NOT(ISNUMBER(T36)),NOT(ISNUMBER(V36))),"",IFERROR(V36/T36,"")))</f>
        <v/>
      </c>
      <c r="X36" s="17" t="n"/>
      <c r="Y36" s="40" t="n"/>
      <c r="Z36" s="24" t="n"/>
    </row>
    <row r="37" ht="30" customHeight="1">
      <c r="A37" s="17" t="n"/>
      <c r="B37" s="18" t="n"/>
      <c r="C37" s="18" t="n"/>
      <c r="D37" s="37" t="n"/>
      <c r="E37" s="18" t="n"/>
      <c r="F37" s="20" t="n"/>
      <c r="G37" s="18" t="n"/>
      <c r="H37" s="18" t="n"/>
      <c r="I37" s="17" t="n"/>
      <c r="J37" s="17" t="n"/>
      <c r="K37" s="17" t="n"/>
      <c r="L37" s="17" t="n"/>
      <c r="M37" s="17" t="n"/>
      <c r="N37" s="38" t="n"/>
      <c r="O37" s="39" t="n"/>
      <c r="P37" s="35">
        <f>IF(A37="","",IF(OR(G37="",NOT(ISNUMBER(N37))),"",IFERROR(VLOOKUP(G37,Assumptions!$A$4:$B$6,2,FALSE)*N37,"")))</f>
        <v/>
      </c>
      <c r="Q37" s="35">
        <f>IF(A37="","",IF(H37="","",IFERROR(VLOOKUP(H37,Assumptions!$D$4:$E$6,2,FALSE),"")))</f>
        <v/>
      </c>
      <c r="R37" s="35">
        <f>IF(A37="","",IF(OR(P37="",Q37="",NOT(ISNUMBER(O37))),"",IFERROR(SUM(P37,Q37,O37),"")))</f>
        <v/>
      </c>
      <c r="S37" s="35">
        <f>IF(A37="","",IF(OR(NOT(ISNUMBER(F37)),NOT(ISNUMBER(R37))),"",IFERROR(F37*R37,"")))</f>
        <v/>
      </c>
      <c r="T37" s="39" t="n"/>
      <c r="U37" s="35">
        <f>IF(A37="","",IF(OR(NOT(ISNUMBER(T37)),NOT(ISNUMBER(F37))),"",IFERROR(T37/F37,"")))</f>
        <v/>
      </c>
      <c r="V37" s="35">
        <f>IF(A37="","",IF(OR(NOT(ISNUMBER(T37)),NOT(ISNUMBER(S37))),"",IFERROR(T37-S37,"")))</f>
        <v/>
      </c>
      <c r="W37" s="36">
        <f>IF(A37="","",IF(OR(NOT(ISNUMBER(T37)),NOT(ISNUMBER(V37))),"",IFERROR(V37/T37,"")))</f>
        <v/>
      </c>
      <c r="X37" s="17" t="n"/>
      <c r="Y37" s="40" t="n"/>
      <c r="Z37" s="24" t="n"/>
    </row>
    <row r="38" ht="30" customHeight="1">
      <c r="A38" s="17" t="n"/>
      <c r="B38" s="18" t="n"/>
      <c r="C38" s="18" t="n"/>
      <c r="D38" s="37" t="n"/>
      <c r="E38" s="18" t="n"/>
      <c r="F38" s="20" t="n"/>
      <c r="G38" s="18" t="n"/>
      <c r="H38" s="18" t="n"/>
      <c r="I38" s="17" t="n"/>
      <c r="J38" s="17" t="n"/>
      <c r="K38" s="17" t="n"/>
      <c r="L38" s="17" t="n"/>
      <c r="M38" s="17" t="n"/>
      <c r="N38" s="38" t="n"/>
      <c r="O38" s="39" t="n"/>
      <c r="P38" s="33">
        <f>IF(A38="","",IF(OR(G38="",NOT(ISNUMBER(N38))),"",IFERROR(VLOOKUP(G38,Assumptions!$A$4:$B$6,2,FALSE)*N38,"")))</f>
        <v/>
      </c>
      <c r="Q38" s="33">
        <f>IF(A38="","",IF(H38="","",IFERROR(VLOOKUP(H38,Assumptions!$D$4:$E$6,2,FALSE),"")))</f>
        <v/>
      </c>
      <c r="R38" s="33">
        <f>IF(A38="","",IF(OR(P38="",Q38="",NOT(ISNUMBER(O38))),"",IFERROR(SUM(P38,Q38,O38),"")))</f>
        <v/>
      </c>
      <c r="S38" s="33">
        <f>IF(A38="","",IF(OR(NOT(ISNUMBER(F38)),NOT(ISNUMBER(R38))),"",IFERROR(F38*R38,"")))</f>
        <v/>
      </c>
      <c r="T38" s="39" t="n"/>
      <c r="U38" s="33">
        <f>IF(A38="","",IF(OR(NOT(ISNUMBER(T38)),NOT(ISNUMBER(F38))),"",IFERROR(T38/F38,"")))</f>
        <v/>
      </c>
      <c r="V38" s="33">
        <f>IF(A38="","",IF(OR(NOT(ISNUMBER(T38)),NOT(ISNUMBER(S38))),"",IFERROR(T38-S38,"")))</f>
        <v/>
      </c>
      <c r="W38" s="34">
        <f>IF(A38="","",IF(OR(NOT(ISNUMBER(T38)),NOT(ISNUMBER(V38))),"",IFERROR(V38/T38,"")))</f>
        <v/>
      </c>
      <c r="X38" s="17" t="n"/>
      <c r="Y38" s="40" t="n"/>
      <c r="Z38" s="24" t="n"/>
    </row>
    <row r="39" ht="30" customHeight="1">
      <c r="A39" s="17" t="n"/>
      <c r="B39" s="18" t="n"/>
      <c r="C39" s="18" t="n"/>
      <c r="D39" s="37" t="n"/>
      <c r="E39" s="18" t="n"/>
      <c r="F39" s="20" t="n"/>
      <c r="G39" s="18" t="n"/>
      <c r="H39" s="18" t="n"/>
      <c r="I39" s="17" t="n"/>
      <c r="J39" s="17" t="n"/>
      <c r="K39" s="17" t="n"/>
      <c r="L39" s="17" t="n"/>
      <c r="M39" s="17" t="n"/>
      <c r="N39" s="38" t="n"/>
      <c r="O39" s="39" t="n"/>
      <c r="P39" s="35">
        <f>IF(A39="","",IF(OR(G39="",NOT(ISNUMBER(N39))),"",IFERROR(VLOOKUP(G39,Assumptions!$A$4:$B$6,2,FALSE)*N39,"")))</f>
        <v/>
      </c>
      <c r="Q39" s="35">
        <f>IF(A39="","",IF(H39="","",IFERROR(VLOOKUP(H39,Assumptions!$D$4:$E$6,2,FALSE),"")))</f>
        <v/>
      </c>
      <c r="R39" s="35">
        <f>IF(A39="","",IF(OR(P39="",Q39="",NOT(ISNUMBER(O39))),"",IFERROR(SUM(P39,Q39,O39),"")))</f>
        <v/>
      </c>
      <c r="S39" s="35">
        <f>IF(A39="","",IF(OR(NOT(ISNUMBER(F39)),NOT(ISNUMBER(R39))),"",IFERROR(F39*R39,"")))</f>
        <v/>
      </c>
      <c r="T39" s="39" t="n"/>
      <c r="U39" s="35">
        <f>IF(A39="","",IF(OR(NOT(ISNUMBER(T39)),NOT(ISNUMBER(F39))),"",IFERROR(T39/F39,"")))</f>
        <v/>
      </c>
      <c r="V39" s="35">
        <f>IF(A39="","",IF(OR(NOT(ISNUMBER(T39)),NOT(ISNUMBER(S39))),"",IFERROR(T39-S39,"")))</f>
        <v/>
      </c>
      <c r="W39" s="36">
        <f>IF(A39="","",IF(OR(NOT(ISNUMBER(T39)),NOT(ISNUMBER(V39))),"",IFERROR(V39/T39,"")))</f>
        <v/>
      </c>
      <c r="X39" s="17" t="n"/>
      <c r="Y39" s="40" t="n"/>
      <c r="Z39" s="24" t="n"/>
    </row>
    <row r="40" ht="30" customHeight="1">
      <c r="A40" s="17" t="n"/>
      <c r="B40" s="18" t="n"/>
      <c r="C40" s="18" t="n"/>
      <c r="D40" s="37" t="n"/>
      <c r="E40" s="18" t="n"/>
      <c r="F40" s="20" t="n"/>
      <c r="G40" s="18" t="n"/>
      <c r="H40" s="18" t="n"/>
      <c r="I40" s="17" t="n"/>
      <c r="J40" s="17" t="n"/>
      <c r="K40" s="17" t="n"/>
      <c r="L40" s="17" t="n"/>
      <c r="M40" s="17" t="n"/>
      <c r="N40" s="38" t="n"/>
      <c r="O40" s="39" t="n"/>
      <c r="P40" s="33">
        <f>IF(A40="","",IF(OR(G40="",NOT(ISNUMBER(N40))),"",IFERROR(VLOOKUP(G40,Assumptions!$A$4:$B$6,2,FALSE)*N40,"")))</f>
        <v/>
      </c>
      <c r="Q40" s="33">
        <f>IF(A40="","",IF(H40="","",IFERROR(VLOOKUP(H40,Assumptions!$D$4:$E$6,2,FALSE),"")))</f>
        <v/>
      </c>
      <c r="R40" s="33">
        <f>IF(A40="","",IF(OR(P40="",Q40="",NOT(ISNUMBER(O40))),"",IFERROR(SUM(P40,Q40,O40),"")))</f>
        <v/>
      </c>
      <c r="S40" s="33">
        <f>IF(A40="","",IF(OR(NOT(ISNUMBER(F40)),NOT(ISNUMBER(R40))),"",IFERROR(F40*R40,"")))</f>
        <v/>
      </c>
      <c r="T40" s="39" t="n"/>
      <c r="U40" s="33">
        <f>IF(A40="","",IF(OR(NOT(ISNUMBER(T40)),NOT(ISNUMBER(F40))),"",IFERROR(T40/F40,"")))</f>
        <v/>
      </c>
      <c r="V40" s="33">
        <f>IF(A40="","",IF(OR(NOT(ISNUMBER(T40)),NOT(ISNUMBER(S40))),"",IFERROR(T40-S40,"")))</f>
        <v/>
      </c>
      <c r="W40" s="34">
        <f>IF(A40="","",IF(OR(NOT(ISNUMBER(T40)),NOT(ISNUMBER(V40))),"",IFERROR(V40/T40,"")))</f>
        <v/>
      </c>
      <c r="X40" s="17" t="n"/>
      <c r="Y40" s="40" t="n"/>
      <c r="Z40" s="24" t="n"/>
    </row>
    <row r="41" ht="30" customHeight="1">
      <c r="A41" s="17" t="n"/>
      <c r="B41" s="18" t="n"/>
      <c r="C41" s="18" t="n"/>
      <c r="D41" s="37" t="n"/>
      <c r="E41" s="18" t="n"/>
      <c r="F41" s="20" t="n"/>
      <c r="G41" s="18" t="n"/>
      <c r="H41" s="18" t="n"/>
      <c r="I41" s="17" t="n"/>
      <c r="J41" s="17" t="n"/>
      <c r="K41" s="17" t="n"/>
      <c r="L41" s="17" t="n"/>
      <c r="M41" s="17" t="n"/>
      <c r="N41" s="38" t="n"/>
      <c r="O41" s="39" t="n"/>
      <c r="P41" s="35">
        <f>IF(A41="","",IF(OR(G41="",NOT(ISNUMBER(N41))),"",IFERROR(VLOOKUP(G41,Assumptions!$A$4:$B$6,2,FALSE)*N41,"")))</f>
        <v/>
      </c>
      <c r="Q41" s="35">
        <f>IF(A41="","",IF(H41="","",IFERROR(VLOOKUP(H41,Assumptions!$D$4:$E$6,2,FALSE),"")))</f>
        <v/>
      </c>
      <c r="R41" s="35">
        <f>IF(A41="","",IF(OR(P41="",Q41="",NOT(ISNUMBER(O41))),"",IFERROR(SUM(P41,Q41,O41),"")))</f>
        <v/>
      </c>
      <c r="S41" s="35">
        <f>IF(A41="","",IF(OR(NOT(ISNUMBER(F41)),NOT(ISNUMBER(R41))),"",IFERROR(F41*R41,"")))</f>
        <v/>
      </c>
      <c r="T41" s="39" t="n"/>
      <c r="U41" s="35">
        <f>IF(A41="","",IF(OR(NOT(ISNUMBER(T41)),NOT(ISNUMBER(F41))),"",IFERROR(T41/F41,"")))</f>
        <v/>
      </c>
      <c r="V41" s="35">
        <f>IF(A41="","",IF(OR(NOT(ISNUMBER(T41)),NOT(ISNUMBER(S41))),"",IFERROR(T41-S41,"")))</f>
        <v/>
      </c>
      <c r="W41" s="36">
        <f>IF(A41="","",IF(OR(NOT(ISNUMBER(T41)),NOT(ISNUMBER(V41))),"",IFERROR(V41/T41,"")))</f>
        <v/>
      </c>
      <c r="X41" s="17" t="n"/>
      <c r="Y41" s="40" t="n"/>
      <c r="Z41" s="24" t="n"/>
    </row>
    <row r="42" ht="30" customHeight="1">
      <c r="A42" s="17" t="n"/>
      <c r="B42" s="18" t="n"/>
      <c r="C42" s="18" t="n"/>
      <c r="D42" s="37" t="n"/>
      <c r="E42" s="18" t="n"/>
      <c r="F42" s="20" t="n"/>
      <c r="G42" s="18" t="n"/>
      <c r="H42" s="18" t="n"/>
      <c r="I42" s="17" t="n"/>
      <c r="J42" s="17" t="n"/>
      <c r="K42" s="17" t="n"/>
      <c r="L42" s="17" t="n"/>
      <c r="M42" s="17" t="n"/>
      <c r="N42" s="38" t="n"/>
      <c r="O42" s="39" t="n"/>
      <c r="P42" s="33">
        <f>IF(A42="","",IF(OR(G42="",NOT(ISNUMBER(N42))),"",IFERROR(VLOOKUP(G42,Assumptions!$A$4:$B$6,2,FALSE)*N42,"")))</f>
        <v/>
      </c>
      <c r="Q42" s="33">
        <f>IF(A42="","",IF(H42="","",IFERROR(VLOOKUP(H42,Assumptions!$D$4:$E$6,2,FALSE),"")))</f>
        <v/>
      </c>
      <c r="R42" s="33">
        <f>IF(A42="","",IF(OR(P42="",Q42="",NOT(ISNUMBER(O42))),"",IFERROR(SUM(P42,Q42,O42),"")))</f>
        <v/>
      </c>
      <c r="S42" s="33">
        <f>IF(A42="","",IF(OR(NOT(ISNUMBER(F42)),NOT(ISNUMBER(R42))),"",IFERROR(F42*R42,"")))</f>
        <v/>
      </c>
      <c r="T42" s="39" t="n"/>
      <c r="U42" s="33">
        <f>IF(A42="","",IF(OR(NOT(ISNUMBER(T42)),NOT(ISNUMBER(F42))),"",IFERROR(T42/F42,"")))</f>
        <v/>
      </c>
      <c r="V42" s="33">
        <f>IF(A42="","",IF(OR(NOT(ISNUMBER(T42)),NOT(ISNUMBER(S42))),"",IFERROR(T42-S42,"")))</f>
        <v/>
      </c>
      <c r="W42" s="34">
        <f>IF(A42="","",IF(OR(NOT(ISNUMBER(T42)),NOT(ISNUMBER(V42))),"",IFERROR(V42/T42,"")))</f>
        <v/>
      </c>
      <c r="X42" s="17" t="n"/>
      <c r="Y42" s="40" t="n"/>
      <c r="Z42" s="24" t="n"/>
    </row>
    <row r="43" ht="30" customHeight="1">
      <c r="A43" s="17" t="n"/>
      <c r="B43" s="18" t="n"/>
      <c r="C43" s="18" t="n"/>
      <c r="D43" s="37" t="n"/>
      <c r="E43" s="18" t="n"/>
      <c r="F43" s="20" t="n"/>
      <c r="G43" s="18" t="n"/>
      <c r="H43" s="18" t="n"/>
      <c r="I43" s="17" t="n"/>
      <c r="J43" s="17" t="n"/>
      <c r="K43" s="17" t="n"/>
      <c r="L43" s="17" t="n"/>
      <c r="M43" s="17" t="n"/>
      <c r="N43" s="38" t="n"/>
      <c r="O43" s="39" t="n"/>
      <c r="P43" s="35">
        <f>IF(A43="","",IF(OR(G43="",NOT(ISNUMBER(N43))),"",IFERROR(VLOOKUP(G43,Assumptions!$A$4:$B$6,2,FALSE)*N43,"")))</f>
        <v/>
      </c>
      <c r="Q43" s="35">
        <f>IF(A43="","",IF(H43="","",IFERROR(VLOOKUP(H43,Assumptions!$D$4:$E$6,2,FALSE),"")))</f>
        <v/>
      </c>
      <c r="R43" s="35">
        <f>IF(A43="","",IF(OR(P43="",Q43="",NOT(ISNUMBER(O43))),"",IFERROR(SUM(P43,Q43,O43),"")))</f>
        <v/>
      </c>
      <c r="S43" s="35">
        <f>IF(A43="","",IF(OR(NOT(ISNUMBER(F43)),NOT(ISNUMBER(R43))),"",IFERROR(F43*R43,"")))</f>
        <v/>
      </c>
      <c r="T43" s="39" t="n"/>
      <c r="U43" s="35">
        <f>IF(A43="","",IF(OR(NOT(ISNUMBER(T43)),NOT(ISNUMBER(F43))),"",IFERROR(T43/F43,"")))</f>
        <v/>
      </c>
      <c r="V43" s="35">
        <f>IF(A43="","",IF(OR(NOT(ISNUMBER(T43)),NOT(ISNUMBER(S43))),"",IFERROR(T43-S43,"")))</f>
        <v/>
      </c>
      <c r="W43" s="36">
        <f>IF(A43="","",IF(OR(NOT(ISNUMBER(T43)),NOT(ISNUMBER(V43))),"",IFERROR(V43/T43,"")))</f>
        <v/>
      </c>
      <c r="X43" s="17" t="n"/>
      <c r="Y43" s="40" t="n"/>
      <c r="Z43" s="24" t="n"/>
    </row>
    <row r="44" ht="30" customHeight="1">
      <c r="A44" s="17" t="n"/>
      <c r="B44" s="18" t="n"/>
      <c r="C44" s="18" t="n"/>
      <c r="D44" s="37" t="n"/>
      <c r="E44" s="18" t="n"/>
      <c r="F44" s="20" t="n"/>
      <c r="G44" s="18" t="n"/>
      <c r="H44" s="18" t="n"/>
      <c r="I44" s="17" t="n"/>
      <c r="J44" s="17" t="n"/>
      <c r="K44" s="17" t="n"/>
      <c r="L44" s="17" t="n"/>
      <c r="M44" s="17" t="n"/>
      <c r="N44" s="38" t="n"/>
      <c r="O44" s="39" t="n"/>
      <c r="P44" s="33">
        <f>IF(A44="","",IF(OR(G44="",NOT(ISNUMBER(N44))),"",IFERROR(VLOOKUP(G44,Assumptions!$A$4:$B$6,2,FALSE)*N44,"")))</f>
        <v/>
      </c>
      <c r="Q44" s="33">
        <f>IF(A44="","",IF(H44="","",IFERROR(VLOOKUP(H44,Assumptions!$D$4:$E$6,2,FALSE),"")))</f>
        <v/>
      </c>
      <c r="R44" s="33">
        <f>IF(A44="","",IF(OR(P44="",Q44="",NOT(ISNUMBER(O44))),"",IFERROR(SUM(P44,Q44,O44),"")))</f>
        <v/>
      </c>
      <c r="S44" s="33">
        <f>IF(A44="","",IF(OR(NOT(ISNUMBER(F44)),NOT(ISNUMBER(R44))),"",IFERROR(F44*R44,"")))</f>
        <v/>
      </c>
      <c r="T44" s="39" t="n"/>
      <c r="U44" s="33">
        <f>IF(A44="","",IF(OR(NOT(ISNUMBER(T44)),NOT(ISNUMBER(F44))),"",IFERROR(T44/F44,"")))</f>
        <v/>
      </c>
      <c r="V44" s="33">
        <f>IF(A44="","",IF(OR(NOT(ISNUMBER(T44)),NOT(ISNUMBER(S44))),"",IFERROR(T44-S44,"")))</f>
        <v/>
      </c>
      <c r="W44" s="34">
        <f>IF(A44="","",IF(OR(NOT(ISNUMBER(T44)),NOT(ISNUMBER(V44))),"",IFERROR(V44/T44,"")))</f>
        <v/>
      </c>
      <c r="X44" s="17" t="n"/>
      <c r="Y44" s="40" t="n"/>
      <c r="Z44" s="24" t="n"/>
    </row>
    <row r="45" ht="30" customHeight="1">
      <c r="A45" s="17" t="n"/>
      <c r="B45" s="18" t="n"/>
      <c r="C45" s="18" t="n"/>
      <c r="D45" s="37" t="n"/>
      <c r="E45" s="18" t="n"/>
      <c r="F45" s="20" t="n"/>
      <c r="G45" s="18" t="n"/>
      <c r="H45" s="18" t="n"/>
      <c r="I45" s="17" t="n"/>
      <c r="J45" s="17" t="n"/>
      <c r="K45" s="17" t="n"/>
      <c r="L45" s="17" t="n"/>
      <c r="M45" s="17" t="n"/>
      <c r="N45" s="38" t="n"/>
      <c r="O45" s="39" t="n"/>
      <c r="P45" s="35">
        <f>IF(A45="","",IF(OR(G45="",NOT(ISNUMBER(N45))),"",IFERROR(VLOOKUP(G45,Assumptions!$A$4:$B$6,2,FALSE)*N45,"")))</f>
        <v/>
      </c>
      <c r="Q45" s="35">
        <f>IF(A45="","",IF(H45="","",IFERROR(VLOOKUP(H45,Assumptions!$D$4:$E$6,2,FALSE),"")))</f>
        <v/>
      </c>
      <c r="R45" s="35">
        <f>IF(A45="","",IF(OR(P45="",Q45="",NOT(ISNUMBER(O45))),"",IFERROR(SUM(P45,Q45,O45),"")))</f>
        <v/>
      </c>
      <c r="S45" s="35">
        <f>IF(A45="","",IF(OR(NOT(ISNUMBER(F45)),NOT(ISNUMBER(R45))),"",IFERROR(F45*R45,"")))</f>
        <v/>
      </c>
      <c r="T45" s="39" t="n"/>
      <c r="U45" s="35">
        <f>IF(A45="","",IF(OR(NOT(ISNUMBER(T45)),NOT(ISNUMBER(F45))),"",IFERROR(T45/F45,"")))</f>
        <v/>
      </c>
      <c r="V45" s="35">
        <f>IF(A45="","",IF(OR(NOT(ISNUMBER(T45)),NOT(ISNUMBER(S45))),"",IFERROR(T45-S45,"")))</f>
        <v/>
      </c>
      <c r="W45" s="36">
        <f>IF(A45="","",IF(OR(NOT(ISNUMBER(T45)),NOT(ISNUMBER(V45))),"",IFERROR(V45/T45,"")))</f>
        <v/>
      </c>
      <c r="X45" s="17" t="n"/>
      <c r="Y45" s="40" t="n"/>
      <c r="Z45" s="24" t="n"/>
    </row>
    <row r="46" ht="30" customHeight="1">
      <c r="A46" s="17" t="n"/>
      <c r="B46" s="18" t="n"/>
      <c r="C46" s="18" t="n"/>
      <c r="D46" s="37" t="n"/>
      <c r="E46" s="18" t="n"/>
      <c r="F46" s="20" t="n"/>
      <c r="G46" s="18" t="n"/>
      <c r="H46" s="18" t="n"/>
      <c r="I46" s="17" t="n"/>
      <c r="J46" s="17" t="n"/>
      <c r="K46" s="17" t="n"/>
      <c r="L46" s="17" t="n"/>
      <c r="M46" s="17" t="n"/>
      <c r="N46" s="38" t="n"/>
      <c r="O46" s="39" t="n"/>
      <c r="P46" s="33">
        <f>IF(A46="","",IF(OR(G46="",NOT(ISNUMBER(N46))),"",IFERROR(VLOOKUP(G46,Assumptions!$A$4:$B$6,2,FALSE)*N46,"")))</f>
        <v/>
      </c>
      <c r="Q46" s="33">
        <f>IF(A46="","",IF(H46="","",IFERROR(VLOOKUP(H46,Assumptions!$D$4:$E$6,2,FALSE),"")))</f>
        <v/>
      </c>
      <c r="R46" s="33">
        <f>IF(A46="","",IF(OR(P46="",Q46="",NOT(ISNUMBER(O46))),"",IFERROR(SUM(P46,Q46,O46),"")))</f>
        <v/>
      </c>
      <c r="S46" s="33">
        <f>IF(A46="","",IF(OR(NOT(ISNUMBER(F46)),NOT(ISNUMBER(R46))),"",IFERROR(F46*R46,"")))</f>
        <v/>
      </c>
      <c r="T46" s="39" t="n"/>
      <c r="U46" s="33">
        <f>IF(A46="","",IF(OR(NOT(ISNUMBER(T46)),NOT(ISNUMBER(F46))),"",IFERROR(T46/F46,"")))</f>
        <v/>
      </c>
      <c r="V46" s="33">
        <f>IF(A46="","",IF(OR(NOT(ISNUMBER(T46)),NOT(ISNUMBER(S46))),"",IFERROR(T46-S46,"")))</f>
        <v/>
      </c>
      <c r="W46" s="34">
        <f>IF(A46="","",IF(OR(NOT(ISNUMBER(T46)),NOT(ISNUMBER(V46))),"",IFERROR(V46/T46,"")))</f>
        <v/>
      </c>
      <c r="X46" s="17" t="n"/>
      <c r="Y46" s="40" t="n"/>
      <c r="Z46" s="24" t="n"/>
    </row>
    <row r="47" ht="30" customHeight="1">
      <c r="A47" s="17" t="n"/>
      <c r="B47" s="18" t="n"/>
      <c r="C47" s="18" t="n"/>
      <c r="D47" s="37" t="n"/>
      <c r="E47" s="18" t="n"/>
      <c r="F47" s="20" t="n"/>
      <c r="G47" s="18" t="n"/>
      <c r="H47" s="18" t="n"/>
      <c r="I47" s="17" t="n"/>
      <c r="J47" s="17" t="n"/>
      <c r="K47" s="17" t="n"/>
      <c r="L47" s="17" t="n"/>
      <c r="M47" s="17" t="n"/>
      <c r="N47" s="38" t="n"/>
      <c r="O47" s="39" t="n"/>
      <c r="P47" s="35">
        <f>IF(A47="","",IF(OR(G47="",NOT(ISNUMBER(N47))),"",IFERROR(VLOOKUP(G47,Assumptions!$A$4:$B$6,2,FALSE)*N47,"")))</f>
        <v/>
      </c>
      <c r="Q47" s="35">
        <f>IF(A47="","",IF(H47="","",IFERROR(VLOOKUP(H47,Assumptions!$D$4:$E$6,2,FALSE),"")))</f>
        <v/>
      </c>
      <c r="R47" s="35">
        <f>IF(A47="","",IF(OR(P47="",Q47="",NOT(ISNUMBER(O47))),"",IFERROR(SUM(P47,Q47,O47),"")))</f>
        <v/>
      </c>
      <c r="S47" s="35">
        <f>IF(A47="","",IF(OR(NOT(ISNUMBER(F47)),NOT(ISNUMBER(R47))),"",IFERROR(F47*R47,"")))</f>
        <v/>
      </c>
      <c r="T47" s="39" t="n"/>
      <c r="U47" s="35">
        <f>IF(A47="","",IF(OR(NOT(ISNUMBER(T47)),NOT(ISNUMBER(F47))),"",IFERROR(T47/F47,"")))</f>
        <v/>
      </c>
      <c r="V47" s="35">
        <f>IF(A47="","",IF(OR(NOT(ISNUMBER(T47)),NOT(ISNUMBER(S47))),"",IFERROR(T47-S47,"")))</f>
        <v/>
      </c>
      <c r="W47" s="36">
        <f>IF(A47="","",IF(OR(NOT(ISNUMBER(T47)),NOT(ISNUMBER(V47))),"",IFERROR(V47/T47,"")))</f>
        <v/>
      </c>
      <c r="X47" s="17" t="n"/>
      <c r="Y47" s="40" t="n"/>
      <c r="Z47" s="24" t="n"/>
    </row>
    <row r="48" ht="30" customHeight="1">
      <c r="A48" s="17" t="n"/>
      <c r="B48" s="18" t="n"/>
      <c r="C48" s="18" t="n"/>
      <c r="D48" s="37" t="n"/>
      <c r="E48" s="18" t="n"/>
      <c r="F48" s="20" t="n"/>
      <c r="G48" s="18" t="n"/>
      <c r="H48" s="18" t="n"/>
      <c r="I48" s="17" t="n"/>
      <c r="J48" s="17" t="n"/>
      <c r="K48" s="17" t="n"/>
      <c r="L48" s="17" t="n"/>
      <c r="M48" s="17" t="n"/>
      <c r="N48" s="38" t="n"/>
      <c r="O48" s="39" t="n"/>
      <c r="P48" s="33">
        <f>IF(A48="","",IF(OR(G48="",NOT(ISNUMBER(N48))),"",IFERROR(VLOOKUP(G48,Assumptions!$A$4:$B$6,2,FALSE)*N48,"")))</f>
        <v/>
      </c>
      <c r="Q48" s="33">
        <f>IF(A48="","",IF(H48="","",IFERROR(VLOOKUP(H48,Assumptions!$D$4:$E$6,2,FALSE),"")))</f>
        <v/>
      </c>
      <c r="R48" s="33">
        <f>IF(A48="","",IF(OR(P48="",Q48="",NOT(ISNUMBER(O48))),"",IFERROR(SUM(P48,Q48,O48),"")))</f>
        <v/>
      </c>
      <c r="S48" s="33">
        <f>IF(A48="","",IF(OR(NOT(ISNUMBER(F48)),NOT(ISNUMBER(R48))),"",IFERROR(F48*R48,"")))</f>
        <v/>
      </c>
      <c r="T48" s="39" t="n"/>
      <c r="U48" s="33">
        <f>IF(A48="","",IF(OR(NOT(ISNUMBER(T48)),NOT(ISNUMBER(F48))),"",IFERROR(T48/F48,"")))</f>
        <v/>
      </c>
      <c r="V48" s="33">
        <f>IF(A48="","",IF(OR(NOT(ISNUMBER(T48)),NOT(ISNUMBER(S48))),"",IFERROR(T48-S48,"")))</f>
        <v/>
      </c>
      <c r="W48" s="34">
        <f>IF(A48="","",IF(OR(NOT(ISNUMBER(T48)),NOT(ISNUMBER(V48))),"",IFERROR(V48/T48,"")))</f>
        <v/>
      </c>
      <c r="X48" s="17" t="n"/>
      <c r="Y48" s="40" t="n"/>
      <c r="Z48" s="24" t="n"/>
    </row>
    <row r="49" ht="30" customHeight="1">
      <c r="A49" s="17" t="n"/>
      <c r="B49" s="18" t="n"/>
      <c r="C49" s="18" t="n"/>
      <c r="D49" s="37" t="n"/>
      <c r="E49" s="18" t="n"/>
      <c r="F49" s="20" t="n"/>
      <c r="G49" s="18" t="n"/>
      <c r="H49" s="18" t="n"/>
      <c r="I49" s="17" t="n"/>
      <c r="J49" s="17" t="n"/>
      <c r="K49" s="17" t="n"/>
      <c r="L49" s="17" t="n"/>
      <c r="M49" s="17" t="n"/>
      <c r="N49" s="38" t="n"/>
      <c r="O49" s="39" t="n"/>
      <c r="P49" s="35">
        <f>IF(A49="","",IF(OR(G49="",NOT(ISNUMBER(N49))),"",IFERROR(VLOOKUP(G49,Assumptions!$A$4:$B$6,2,FALSE)*N49,"")))</f>
        <v/>
      </c>
      <c r="Q49" s="35">
        <f>IF(A49="","",IF(H49="","",IFERROR(VLOOKUP(H49,Assumptions!$D$4:$E$6,2,FALSE),"")))</f>
        <v/>
      </c>
      <c r="R49" s="35">
        <f>IF(A49="","",IF(OR(P49="",Q49="",NOT(ISNUMBER(O49))),"",IFERROR(SUM(P49,Q49,O49),"")))</f>
        <v/>
      </c>
      <c r="S49" s="35">
        <f>IF(A49="","",IF(OR(NOT(ISNUMBER(F49)),NOT(ISNUMBER(R49))),"",IFERROR(F49*R49,"")))</f>
        <v/>
      </c>
      <c r="T49" s="39" t="n"/>
      <c r="U49" s="35">
        <f>IF(A49="","",IF(OR(NOT(ISNUMBER(T49)),NOT(ISNUMBER(F49))),"",IFERROR(T49/F49,"")))</f>
        <v/>
      </c>
      <c r="V49" s="35">
        <f>IF(A49="","",IF(OR(NOT(ISNUMBER(T49)),NOT(ISNUMBER(S49))),"",IFERROR(T49-S49,"")))</f>
        <v/>
      </c>
      <c r="W49" s="36">
        <f>IF(A49="","",IF(OR(NOT(ISNUMBER(T49)),NOT(ISNUMBER(V49))),"",IFERROR(V49/T49,"")))</f>
        <v/>
      </c>
      <c r="X49" s="17" t="n"/>
      <c r="Y49" s="40" t="n"/>
      <c r="Z49" s="24" t="n"/>
    </row>
    <row r="50" ht="30" customHeight="1">
      <c r="A50" s="17" t="n"/>
      <c r="B50" s="18" t="n"/>
      <c r="C50" s="18" t="n"/>
      <c r="D50" s="37" t="n"/>
      <c r="E50" s="18" t="n"/>
      <c r="F50" s="20" t="n"/>
      <c r="G50" s="18" t="n"/>
      <c r="H50" s="18" t="n"/>
      <c r="I50" s="17" t="n"/>
      <c r="J50" s="17" t="n"/>
      <c r="K50" s="17" t="n"/>
      <c r="L50" s="17" t="n"/>
      <c r="M50" s="17" t="n"/>
      <c r="N50" s="38" t="n"/>
      <c r="O50" s="39" t="n"/>
      <c r="P50" s="33">
        <f>IF(A50="","",IF(OR(G50="",NOT(ISNUMBER(N50))),"",IFERROR(VLOOKUP(G50,Assumptions!$A$4:$B$6,2,FALSE)*N50,"")))</f>
        <v/>
      </c>
      <c r="Q50" s="33">
        <f>IF(A50="","",IF(H50="","",IFERROR(VLOOKUP(H50,Assumptions!$D$4:$E$6,2,FALSE),"")))</f>
        <v/>
      </c>
      <c r="R50" s="33">
        <f>IF(A50="","",IF(OR(P50="",Q50="",NOT(ISNUMBER(O50))),"",IFERROR(SUM(P50,Q50,O50),"")))</f>
        <v/>
      </c>
      <c r="S50" s="33">
        <f>IF(A50="","",IF(OR(NOT(ISNUMBER(F50)),NOT(ISNUMBER(R50))),"",IFERROR(F50*R50,"")))</f>
        <v/>
      </c>
      <c r="T50" s="39" t="n"/>
      <c r="U50" s="33">
        <f>IF(A50="","",IF(OR(NOT(ISNUMBER(T50)),NOT(ISNUMBER(F50))),"",IFERROR(T50/F50,"")))</f>
        <v/>
      </c>
      <c r="V50" s="33">
        <f>IF(A50="","",IF(OR(NOT(ISNUMBER(T50)),NOT(ISNUMBER(S50))),"",IFERROR(T50-S50,"")))</f>
        <v/>
      </c>
      <c r="W50" s="34">
        <f>IF(A50="","",IF(OR(NOT(ISNUMBER(T50)),NOT(ISNUMBER(V50))),"",IFERROR(V50/T50,"")))</f>
        <v/>
      </c>
      <c r="X50" s="17" t="n"/>
      <c r="Y50" s="40" t="n"/>
      <c r="Z50" s="24" t="n"/>
    </row>
    <row r="51" ht="30" customHeight="1">
      <c r="A51" s="17" t="n"/>
      <c r="B51" s="18" t="n"/>
      <c r="C51" s="18" t="n"/>
      <c r="D51" s="37" t="n"/>
      <c r="E51" s="18" t="n"/>
      <c r="F51" s="20" t="n"/>
      <c r="G51" s="18" t="n"/>
      <c r="H51" s="18" t="n"/>
      <c r="I51" s="17" t="n"/>
      <c r="J51" s="17" t="n"/>
      <c r="K51" s="17" t="n"/>
      <c r="L51" s="17" t="n"/>
      <c r="M51" s="17" t="n"/>
      <c r="N51" s="38" t="n"/>
      <c r="O51" s="39" t="n"/>
      <c r="P51" s="35">
        <f>IF(A51="","",IF(OR(G51="",NOT(ISNUMBER(N51))),"",IFERROR(VLOOKUP(G51,Assumptions!$A$4:$B$6,2,FALSE)*N51,"")))</f>
        <v/>
      </c>
      <c r="Q51" s="35">
        <f>IF(A51="","",IF(H51="","",IFERROR(VLOOKUP(H51,Assumptions!$D$4:$E$6,2,FALSE),"")))</f>
        <v/>
      </c>
      <c r="R51" s="35">
        <f>IF(A51="","",IF(OR(P51="",Q51="",NOT(ISNUMBER(O51))),"",IFERROR(SUM(P51,Q51,O51),"")))</f>
        <v/>
      </c>
      <c r="S51" s="35">
        <f>IF(A51="","",IF(OR(NOT(ISNUMBER(F51)),NOT(ISNUMBER(R51))),"",IFERROR(F51*R51,"")))</f>
        <v/>
      </c>
      <c r="T51" s="39" t="n"/>
      <c r="U51" s="35">
        <f>IF(A51="","",IF(OR(NOT(ISNUMBER(T51)),NOT(ISNUMBER(F51))),"",IFERROR(T51/F51,"")))</f>
        <v/>
      </c>
      <c r="V51" s="35">
        <f>IF(A51="","",IF(OR(NOT(ISNUMBER(T51)),NOT(ISNUMBER(S51))),"",IFERROR(T51-S51,"")))</f>
        <v/>
      </c>
      <c r="W51" s="36">
        <f>IF(A51="","",IF(OR(NOT(ISNUMBER(T51)),NOT(ISNUMBER(V51))),"",IFERROR(V51/T51,"")))</f>
        <v/>
      </c>
      <c r="X51" s="17" t="n"/>
      <c r="Y51" s="40" t="n"/>
      <c r="Z51" s="24" t="n"/>
    </row>
    <row r="52" ht="30" customHeight="1">
      <c r="A52" s="17" t="n"/>
      <c r="B52" s="18" t="n"/>
      <c r="C52" s="18" t="n"/>
      <c r="D52" s="37" t="n"/>
      <c r="E52" s="18" t="n"/>
      <c r="F52" s="20" t="n"/>
      <c r="G52" s="18" t="n"/>
      <c r="H52" s="18" t="n"/>
      <c r="I52" s="17" t="n"/>
      <c r="J52" s="17" t="n"/>
      <c r="K52" s="17" t="n"/>
      <c r="L52" s="17" t="n"/>
      <c r="M52" s="17" t="n"/>
      <c r="N52" s="38" t="n"/>
      <c r="O52" s="39" t="n"/>
      <c r="P52" s="33">
        <f>IF(A52="","",IF(OR(G52="",NOT(ISNUMBER(N52))),"",IFERROR(VLOOKUP(G52,Assumptions!$A$4:$B$6,2,FALSE)*N52,"")))</f>
        <v/>
      </c>
      <c r="Q52" s="33">
        <f>IF(A52="","",IF(H52="","",IFERROR(VLOOKUP(H52,Assumptions!$D$4:$E$6,2,FALSE),"")))</f>
        <v/>
      </c>
      <c r="R52" s="33">
        <f>IF(A52="","",IF(OR(P52="",Q52="",NOT(ISNUMBER(O52))),"",IFERROR(SUM(P52,Q52,O52),"")))</f>
        <v/>
      </c>
      <c r="S52" s="33">
        <f>IF(A52="","",IF(OR(NOT(ISNUMBER(F52)),NOT(ISNUMBER(R52))),"",IFERROR(F52*R52,"")))</f>
        <v/>
      </c>
      <c r="T52" s="39" t="n"/>
      <c r="U52" s="33">
        <f>IF(A52="","",IF(OR(NOT(ISNUMBER(T52)),NOT(ISNUMBER(F52))),"",IFERROR(T52/F52,"")))</f>
        <v/>
      </c>
      <c r="V52" s="33">
        <f>IF(A52="","",IF(OR(NOT(ISNUMBER(T52)),NOT(ISNUMBER(S52))),"",IFERROR(T52-S52,"")))</f>
        <v/>
      </c>
      <c r="W52" s="34">
        <f>IF(A52="","",IF(OR(NOT(ISNUMBER(T52)),NOT(ISNUMBER(V52))),"",IFERROR(V52/T52,"")))</f>
        <v/>
      </c>
      <c r="X52" s="17" t="n"/>
      <c r="Y52" s="40" t="n"/>
      <c r="Z52" s="24" t="n"/>
    </row>
    <row r="53" ht="30" customHeight="1">
      <c r="A53" s="17" t="n"/>
      <c r="B53" s="18" t="n"/>
      <c r="C53" s="18" t="n"/>
      <c r="D53" s="37" t="n"/>
      <c r="E53" s="18" t="n"/>
      <c r="F53" s="20" t="n"/>
      <c r="G53" s="18" t="n"/>
      <c r="H53" s="18" t="n"/>
      <c r="I53" s="17" t="n"/>
      <c r="J53" s="17" t="n"/>
      <c r="K53" s="17" t="n"/>
      <c r="L53" s="17" t="n"/>
      <c r="M53" s="17" t="n"/>
      <c r="N53" s="38" t="n"/>
      <c r="O53" s="39" t="n"/>
      <c r="P53" s="35">
        <f>IF(A53="","",IF(OR(G53="",NOT(ISNUMBER(N53))),"",IFERROR(VLOOKUP(G53,Assumptions!$A$4:$B$6,2,FALSE)*N53,"")))</f>
        <v/>
      </c>
      <c r="Q53" s="35">
        <f>IF(A53="","",IF(H53="","",IFERROR(VLOOKUP(H53,Assumptions!$D$4:$E$6,2,FALSE),"")))</f>
        <v/>
      </c>
      <c r="R53" s="35">
        <f>IF(A53="","",IF(OR(P53="",Q53="",NOT(ISNUMBER(O53))),"",IFERROR(SUM(P53,Q53,O53),"")))</f>
        <v/>
      </c>
      <c r="S53" s="35">
        <f>IF(A53="","",IF(OR(NOT(ISNUMBER(F53)),NOT(ISNUMBER(R53))),"",IFERROR(F53*R53,"")))</f>
        <v/>
      </c>
      <c r="T53" s="39" t="n"/>
      <c r="U53" s="35">
        <f>IF(A53="","",IF(OR(NOT(ISNUMBER(T53)),NOT(ISNUMBER(F53))),"",IFERROR(T53/F53,"")))</f>
        <v/>
      </c>
      <c r="V53" s="35">
        <f>IF(A53="","",IF(OR(NOT(ISNUMBER(T53)),NOT(ISNUMBER(S53))),"",IFERROR(T53-S53,"")))</f>
        <v/>
      </c>
      <c r="W53" s="36">
        <f>IF(A53="","",IF(OR(NOT(ISNUMBER(T53)),NOT(ISNUMBER(V53))),"",IFERROR(V53/T53,"")))</f>
        <v/>
      </c>
      <c r="X53" s="17" t="n"/>
      <c r="Y53" s="40" t="n"/>
      <c r="Z53" s="24" t="n"/>
    </row>
    <row r="54" ht="30" customHeight="1">
      <c r="A54" s="17" t="n"/>
      <c r="B54" s="18" t="n"/>
      <c r="C54" s="18" t="n"/>
      <c r="D54" s="37" t="n"/>
      <c r="E54" s="18" t="n"/>
      <c r="F54" s="20" t="n"/>
      <c r="G54" s="18" t="n"/>
      <c r="H54" s="18" t="n"/>
      <c r="I54" s="17" t="n"/>
      <c r="J54" s="17" t="n"/>
      <c r="K54" s="17" t="n"/>
      <c r="L54" s="17" t="n"/>
      <c r="M54" s="17" t="n"/>
      <c r="N54" s="38" t="n"/>
      <c r="O54" s="39" t="n"/>
      <c r="P54" s="33">
        <f>IF(A54="","",IF(OR(G54="",NOT(ISNUMBER(N54))),"",IFERROR(VLOOKUP(G54,Assumptions!$A$4:$B$6,2,FALSE)*N54,"")))</f>
        <v/>
      </c>
      <c r="Q54" s="33">
        <f>IF(A54="","",IF(H54="","",IFERROR(VLOOKUP(H54,Assumptions!$D$4:$E$6,2,FALSE),"")))</f>
        <v/>
      </c>
      <c r="R54" s="33">
        <f>IF(A54="","",IF(OR(P54="",Q54="",NOT(ISNUMBER(O54))),"",IFERROR(SUM(P54,Q54,O54),"")))</f>
        <v/>
      </c>
      <c r="S54" s="33">
        <f>IF(A54="","",IF(OR(NOT(ISNUMBER(F54)),NOT(ISNUMBER(R54))),"",IFERROR(F54*R54,"")))</f>
        <v/>
      </c>
      <c r="T54" s="39" t="n"/>
      <c r="U54" s="33">
        <f>IF(A54="","",IF(OR(NOT(ISNUMBER(T54)),NOT(ISNUMBER(F54))),"",IFERROR(T54/F54,"")))</f>
        <v/>
      </c>
      <c r="V54" s="33">
        <f>IF(A54="","",IF(OR(NOT(ISNUMBER(T54)),NOT(ISNUMBER(S54))),"",IFERROR(T54-S54,"")))</f>
        <v/>
      </c>
      <c r="W54" s="34">
        <f>IF(A54="","",IF(OR(NOT(ISNUMBER(T54)),NOT(ISNUMBER(V54))),"",IFERROR(V54/T54,"")))</f>
        <v/>
      </c>
      <c r="X54" s="17" t="n"/>
      <c r="Y54" s="40" t="n"/>
      <c r="Z54" s="24" t="n"/>
    </row>
    <row r="55" ht="30" customHeight="1">
      <c r="A55" s="17" t="n"/>
      <c r="B55" s="18" t="n"/>
      <c r="C55" s="18" t="n"/>
      <c r="D55" s="37" t="n"/>
      <c r="E55" s="18" t="n"/>
      <c r="F55" s="20" t="n"/>
      <c r="G55" s="18" t="n"/>
      <c r="H55" s="18" t="n"/>
      <c r="I55" s="17" t="n"/>
      <c r="J55" s="17" t="n"/>
      <c r="K55" s="17" t="n"/>
      <c r="L55" s="17" t="n"/>
      <c r="M55" s="17" t="n"/>
      <c r="N55" s="38" t="n"/>
      <c r="O55" s="39" t="n"/>
      <c r="P55" s="35">
        <f>IF(A55="","",IF(OR(G55="",NOT(ISNUMBER(N55))),"",IFERROR(VLOOKUP(G55,Assumptions!$A$4:$B$6,2,FALSE)*N55,"")))</f>
        <v/>
      </c>
      <c r="Q55" s="35">
        <f>IF(A55="","",IF(H55="","",IFERROR(VLOOKUP(H55,Assumptions!$D$4:$E$6,2,FALSE),"")))</f>
        <v/>
      </c>
      <c r="R55" s="35">
        <f>IF(A55="","",IF(OR(P55="",Q55="",NOT(ISNUMBER(O55))),"",IFERROR(SUM(P55,Q55,O55),"")))</f>
        <v/>
      </c>
      <c r="S55" s="35">
        <f>IF(A55="","",IF(OR(NOT(ISNUMBER(F55)),NOT(ISNUMBER(R55))),"",IFERROR(F55*R55,"")))</f>
        <v/>
      </c>
      <c r="T55" s="39" t="n"/>
      <c r="U55" s="35">
        <f>IF(A55="","",IF(OR(NOT(ISNUMBER(T55)),NOT(ISNUMBER(F55))),"",IFERROR(T55/F55,"")))</f>
        <v/>
      </c>
      <c r="V55" s="35">
        <f>IF(A55="","",IF(OR(NOT(ISNUMBER(T55)),NOT(ISNUMBER(S55))),"",IFERROR(T55-S55,"")))</f>
        <v/>
      </c>
      <c r="W55" s="36">
        <f>IF(A55="","",IF(OR(NOT(ISNUMBER(T55)),NOT(ISNUMBER(V55))),"",IFERROR(V55/T55,"")))</f>
        <v/>
      </c>
      <c r="X55" s="17" t="n"/>
      <c r="Y55" s="40" t="n"/>
      <c r="Z55" s="24" t="n"/>
    </row>
    <row r="56" ht="30" customHeight="1">
      <c r="A56" s="17" t="n"/>
      <c r="B56" s="18" t="n"/>
      <c r="C56" s="18" t="n"/>
      <c r="D56" s="37" t="n"/>
      <c r="E56" s="18" t="n"/>
      <c r="F56" s="20" t="n"/>
      <c r="G56" s="18" t="n"/>
      <c r="H56" s="18" t="n"/>
      <c r="I56" s="17" t="n"/>
      <c r="J56" s="17" t="n"/>
      <c r="K56" s="17" t="n"/>
      <c r="L56" s="17" t="n"/>
      <c r="M56" s="17" t="n"/>
      <c r="N56" s="38" t="n"/>
      <c r="O56" s="39" t="n"/>
      <c r="P56" s="33">
        <f>IF(A56="","",IF(OR(G56="",NOT(ISNUMBER(N56))),"",IFERROR(VLOOKUP(G56,Assumptions!$A$4:$B$6,2,FALSE)*N56,"")))</f>
        <v/>
      </c>
      <c r="Q56" s="33">
        <f>IF(A56="","",IF(H56="","",IFERROR(VLOOKUP(H56,Assumptions!$D$4:$E$6,2,FALSE),"")))</f>
        <v/>
      </c>
      <c r="R56" s="33">
        <f>IF(A56="","",IF(OR(P56="",Q56="",NOT(ISNUMBER(O56))),"",IFERROR(SUM(P56,Q56,O56),"")))</f>
        <v/>
      </c>
      <c r="S56" s="33">
        <f>IF(A56="","",IF(OR(NOT(ISNUMBER(F56)),NOT(ISNUMBER(R56))),"",IFERROR(F56*R56,"")))</f>
        <v/>
      </c>
      <c r="T56" s="39" t="n"/>
      <c r="U56" s="33">
        <f>IF(A56="","",IF(OR(NOT(ISNUMBER(T56)),NOT(ISNUMBER(F56))),"",IFERROR(T56/F56,"")))</f>
        <v/>
      </c>
      <c r="V56" s="33">
        <f>IF(A56="","",IF(OR(NOT(ISNUMBER(T56)),NOT(ISNUMBER(S56))),"",IFERROR(T56-S56,"")))</f>
        <v/>
      </c>
      <c r="W56" s="34">
        <f>IF(A56="","",IF(OR(NOT(ISNUMBER(T56)),NOT(ISNUMBER(V56))),"",IFERROR(V56/T56,"")))</f>
        <v/>
      </c>
      <c r="X56" s="17" t="n"/>
      <c r="Y56" s="40" t="n"/>
      <c r="Z56" s="24" t="n"/>
    </row>
    <row r="57" ht="30" customHeight="1">
      <c r="A57" s="17" t="n"/>
      <c r="B57" s="18" t="n"/>
      <c r="C57" s="18" t="n"/>
      <c r="D57" s="37" t="n"/>
      <c r="E57" s="18" t="n"/>
      <c r="F57" s="20" t="n"/>
      <c r="G57" s="18" t="n"/>
      <c r="H57" s="18" t="n"/>
      <c r="I57" s="17" t="n"/>
      <c r="J57" s="17" t="n"/>
      <c r="K57" s="17" t="n"/>
      <c r="L57" s="17" t="n"/>
      <c r="M57" s="17" t="n"/>
      <c r="N57" s="38" t="n"/>
      <c r="O57" s="39" t="n"/>
      <c r="P57" s="35">
        <f>IF(A57="","",IF(OR(G57="",NOT(ISNUMBER(N57))),"",IFERROR(VLOOKUP(G57,Assumptions!$A$4:$B$6,2,FALSE)*N57,"")))</f>
        <v/>
      </c>
      <c r="Q57" s="35">
        <f>IF(A57="","",IF(H57="","",IFERROR(VLOOKUP(H57,Assumptions!$D$4:$E$6,2,FALSE),"")))</f>
        <v/>
      </c>
      <c r="R57" s="35">
        <f>IF(A57="","",IF(OR(P57="",Q57="",NOT(ISNUMBER(O57))),"",IFERROR(SUM(P57,Q57,O57),"")))</f>
        <v/>
      </c>
      <c r="S57" s="35">
        <f>IF(A57="","",IF(OR(NOT(ISNUMBER(F57)),NOT(ISNUMBER(R57))),"",IFERROR(F57*R57,"")))</f>
        <v/>
      </c>
      <c r="T57" s="39" t="n"/>
      <c r="U57" s="35">
        <f>IF(A57="","",IF(OR(NOT(ISNUMBER(T57)),NOT(ISNUMBER(F57))),"",IFERROR(T57/F57,"")))</f>
        <v/>
      </c>
      <c r="V57" s="35">
        <f>IF(A57="","",IF(OR(NOT(ISNUMBER(T57)),NOT(ISNUMBER(S57))),"",IFERROR(T57-S57,"")))</f>
        <v/>
      </c>
      <c r="W57" s="36">
        <f>IF(A57="","",IF(OR(NOT(ISNUMBER(T57)),NOT(ISNUMBER(V57))),"",IFERROR(V57/T57,"")))</f>
        <v/>
      </c>
      <c r="X57" s="17" t="n"/>
      <c r="Y57" s="40" t="n"/>
      <c r="Z57" s="24" t="n"/>
    </row>
    <row r="58" ht="30" customHeight="1">
      <c r="A58" s="17" t="n"/>
      <c r="B58" s="18" t="n"/>
      <c r="C58" s="18" t="n"/>
      <c r="D58" s="37" t="n"/>
      <c r="E58" s="18" t="n"/>
      <c r="F58" s="20" t="n"/>
      <c r="G58" s="18" t="n"/>
      <c r="H58" s="18" t="n"/>
      <c r="I58" s="17" t="n"/>
      <c r="J58" s="17" t="n"/>
      <c r="K58" s="17" t="n"/>
      <c r="L58" s="17" t="n"/>
      <c r="M58" s="17" t="n"/>
      <c r="N58" s="38" t="n"/>
      <c r="O58" s="39" t="n"/>
      <c r="P58" s="33">
        <f>IF(A58="","",IF(OR(G58="",NOT(ISNUMBER(N58))),"",IFERROR(VLOOKUP(G58,Assumptions!$A$4:$B$6,2,FALSE)*N58,"")))</f>
        <v/>
      </c>
      <c r="Q58" s="33">
        <f>IF(A58="","",IF(H58="","",IFERROR(VLOOKUP(H58,Assumptions!$D$4:$E$6,2,FALSE),"")))</f>
        <v/>
      </c>
      <c r="R58" s="33">
        <f>IF(A58="","",IF(OR(P58="",Q58="",NOT(ISNUMBER(O58))),"",IFERROR(SUM(P58,Q58,O58),"")))</f>
        <v/>
      </c>
      <c r="S58" s="33">
        <f>IF(A58="","",IF(OR(NOT(ISNUMBER(F58)),NOT(ISNUMBER(R58))),"",IFERROR(F58*R58,"")))</f>
        <v/>
      </c>
      <c r="T58" s="39" t="n"/>
      <c r="U58" s="33">
        <f>IF(A58="","",IF(OR(NOT(ISNUMBER(T58)),NOT(ISNUMBER(F58))),"",IFERROR(T58/F58,"")))</f>
        <v/>
      </c>
      <c r="V58" s="33">
        <f>IF(A58="","",IF(OR(NOT(ISNUMBER(T58)),NOT(ISNUMBER(S58))),"",IFERROR(T58-S58,"")))</f>
        <v/>
      </c>
      <c r="W58" s="34">
        <f>IF(A58="","",IF(OR(NOT(ISNUMBER(T58)),NOT(ISNUMBER(V58))),"",IFERROR(V58/T58,"")))</f>
        <v/>
      </c>
      <c r="X58" s="17" t="n"/>
      <c r="Y58" s="40" t="n"/>
      <c r="Z58" s="24" t="n"/>
    </row>
    <row r="59" ht="30" customHeight="1">
      <c r="A59" s="17" t="n"/>
      <c r="B59" s="18" t="n"/>
      <c r="C59" s="18" t="n"/>
      <c r="D59" s="37" t="n"/>
      <c r="E59" s="18" t="n"/>
      <c r="F59" s="20" t="n"/>
      <c r="G59" s="18" t="n"/>
      <c r="H59" s="18" t="n"/>
      <c r="I59" s="17" t="n"/>
      <c r="J59" s="17" t="n"/>
      <c r="K59" s="17" t="n"/>
      <c r="L59" s="17" t="n"/>
      <c r="M59" s="17" t="n"/>
      <c r="N59" s="38" t="n"/>
      <c r="O59" s="39" t="n"/>
      <c r="P59" s="35">
        <f>IF(A59="","",IF(OR(G59="",NOT(ISNUMBER(N59))),"",IFERROR(VLOOKUP(G59,Assumptions!$A$4:$B$6,2,FALSE)*N59,"")))</f>
        <v/>
      </c>
      <c r="Q59" s="35">
        <f>IF(A59="","",IF(H59="","",IFERROR(VLOOKUP(H59,Assumptions!$D$4:$E$6,2,FALSE),"")))</f>
        <v/>
      </c>
      <c r="R59" s="35">
        <f>IF(A59="","",IF(OR(P59="",Q59="",NOT(ISNUMBER(O59))),"",IFERROR(SUM(P59,Q59,O59),"")))</f>
        <v/>
      </c>
      <c r="S59" s="35">
        <f>IF(A59="","",IF(OR(NOT(ISNUMBER(F59)),NOT(ISNUMBER(R59))),"",IFERROR(F59*R59,"")))</f>
        <v/>
      </c>
      <c r="T59" s="39" t="n"/>
      <c r="U59" s="35">
        <f>IF(A59="","",IF(OR(NOT(ISNUMBER(T59)),NOT(ISNUMBER(F59))),"",IFERROR(T59/F59,"")))</f>
        <v/>
      </c>
      <c r="V59" s="35">
        <f>IF(A59="","",IF(OR(NOT(ISNUMBER(T59)),NOT(ISNUMBER(S59))),"",IFERROR(T59-S59,"")))</f>
        <v/>
      </c>
      <c r="W59" s="36">
        <f>IF(A59="","",IF(OR(NOT(ISNUMBER(T59)),NOT(ISNUMBER(V59))),"",IFERROR(V59/T59,"")))</f>
        <v/>
      </c>
      <c r="X59" s="17" t="n"/>
      <c r="Y59" s="40" t="n"/>
      <c r="Z59" s="24" t="n"/>
    </row>
    <row r="60" ht="30" customHeight="1">
      <c r="A60" s="17" t="n"/>
      <c r="B60" s="18" t="n"/>
      <c r="C60" s="18" t="n"/>
      <c r="D60" s="37" t="n"/>
      <c r="E60" s="18" t="n"/>
      <c r="F60" s="20" t="n"/>
      <c r="G60" s="18" t="n"/>
      <c r="H60" s="18" t="n"/>
      <c r="I60" s="17" t="n"/>
      <c r="J60" s="17" t="n"/>
      <c r="K60" s="17" t="n"/>
      <c r="L60" s="17" t="n"/>
      <c r="M60" s="17" t="n"/>
      <c r="N60" s="38" t="n"/>
      <c r="O60" s="39" t="n"/>
      <c r="P60" s="33">
        <f>IF(A60="","",IF(OR(G60="",NOT(ISNUMBER(N60))),"",IFERROR(VLOOKUP(G60,Assumptions!$A$4:$B$6,2,FALSE)*N60,"")))</f>
        <v/>
      </c>
      <c r="Q60" s="33">
        <f>IF(A60="","",IF(H60="","",IFERROR(VLOOKUP(H60,Assumptions!$D$4:$E$6,2,FALSE),"")))</f>
        <v/>
      </c>
      <c r="R60" s="33">
        <f>IF(A60="","",IF(OR(P60="",Q60="",NOT(ISNUMBER(O60))),"",IFERROR(SUM(P60,Q60,O60),"")))</f>
        <v/>
      </c>
      <c r="S60" s="33">
        <f>IF(A60="","",IF(OR(NOT(ISNUMBER(F60)),NOT(ISNUMBER(R60))),"",IFERROR(F60*R60,"")))</f>
        <v/>
      </c>
      <c r="T60" s="39" t="n"/>
      <c r="U60" s="33">
        <f>IF(A60="","",IF(OR(NOT(ISNUMBER(T60)),NOT(ISNUMBER(F60))),"",IFERROR(T60/F60,"")))</f>
        <v/>
      </c>
      <c r="V60" s="33">
        <f>IF(A60="","",IF(OR(NOT(ISNUMBER(T60)),NOT(ISNUMBER(S60))),"",IFERROR(T60-S60,"")))</f>
        <v/>
      </c>
      <c r="W60" s="34">
        <f>IF(A60="","",IF(OR(NOT(ISNUMBER(T60)),NOT(ISNUMBER(V60))),"",IFERROR(V60/T60,"")))</f>
        <v/>
      </c>
      <c r="X60" s="17" t="n"/>
      <c r="Y60" s="40" t="n"/>
      <c r="Z60" s="24" t="n"/>
    </row>
    <row r="61" ht="30" customHeight="1">
      <c r="A61" s="17" t="n"/>
      <c r="B61" s="18" t="n"/>
      <c r="C61" s="18" t="n"/>
      <c r="D61" s="37" t="n"/>
      <c r="E61" s="18" t="n"/>
      <c r="F61" s="20" t="n"/>
      <c r="G61" s="18" t="n"/>
      <c r="H61" s="18" t="n"/>
      <c r="I61" s="17" t="n"/>
      <c r="J61" s="17" t="n"/>
      <c r="K61" s="17" t="n"/>
      <c r="L61" s="17" t="n"/>
      <c r="M61" s="17" t="n"/>
      <c r="N61" s="38" t="n"/>
      <c r="O61" s="39" t="n"/>
      <c r="P61" s="35">
        <f>IF(A61="","",IF(OR(G61="",NOT(ISNUMBER(N61))),"",IFERROR(VLOOKUP(G61,Assumptions!$A$4:$B$6,2,FALSE)*N61,"")))</f>
        <v/>
      </c>
      <c r="Q61" s="35">
        <f>IF(A61="","",IF(H61="","",IFERROR(VLOOKUP(H61,Assumptions!$D$4:$E$6,2,FALSE),"")))</f>
        <v/>
      </c>
      <c r="R61" s="35">
        <f>IF(A61="","",IF(OR(P61="",Q61="",NOT(ISNUMBER(O61))),"",IFERROR(SUM(P61,Q61,O61),"")))</f>
        <v/>
      </c>
      <c r="S61" s="35">
        <f>IF(A61="","",IF(OR(NOT(ISNUMBER(F61)),NOT(ISNUMBER(R61))),"",IFERROR(F61*R61,"")))</f>
        <v/>
      </c>
      <c r="T61" s="39" t="n"/>
      <c r="U61" s="35">
        <f>IF(A61="","",IF(OR(NOT(ISNUMBER(T61)),NOT(ISNUMBER(F61))),"",IFERROR(T61/F61,"")))</f>
        <v/>
      </c>
      <c r="V61" s="35">
        <f>IF(A61="","",IF(OR(NOT(ISNUMBER(T61)),NOT(ISNUMBER(S61))),"",IFERROR(T61-S61,"")))</f>
        <v/>
      </c>
      <c r="W61" s="36">
        <f>IF(A61="","",IF(OR(NOT(ISNUMBER(T61)),NOT(ISNUMBER(V61))),"",IFERROR(V61/T61,"")))</f>
        <v/>
      </c>
      <c r="X61" s="17" t="n"/>
      <c r="Y61" s="40" t="n"/>
      <c r="Z61" s="24" t="n"/>
    </row>
    <row r="62" ht="30" customHeight="1">
      <c r="A62" s="17" t="n"/>
      <c r="B62" s="18" t="n"/>
      <c r="C62" s="18" t="n"/>
      <c r="D62" s="37" t="n"/>
      <c r="E62" s="18" t="n"/>
      <c r="F62" s="20" t="n"/>
      <c r="G62" s="18" t="n"/>
      <c r="H62" s="18" t="n"/>
      <c r="I62" s="17" t="n"/>
      <c r="J62" s="17" t="n"/>
      <c r="K62" s="17" t="n"/>
      <c r="L62" s="17" t="n"/>
      <c r="M62" s="17" t="n"/>
      <c r="N62" s="38" t="n"/>
      <c r="O62" s="39" t="n"/>
      <c r="P62" s="33">
        <f>IF(A62="","",IF(OR(G62="",NOT(ISNUMBER(N62))),"",IFERROR(VLOOKUP(G62,Assumptions!$A$4:$B$6,2,FALSE)*N62,"")))</f>
        <v/>
      </c>
      <c r="Q62" s="33">
        <f>IF(A62="","",IF(H62="","",IFERROR(VLOOKUP(H62,Assumptions!$D$4:$E$6,2,FALSE),"")))</f>
        <v/>
      </c>
      <c r="R62" s="33">
        <f>IF(A62="","",IF(OR(P62="",Q62="",NOT(ISNUMBER(O62))),"",IFERROR(SUM(P62,Q62,O62),"")))</f>
        <v/>
      </c>
      <c r="S62" s="33">
        <f>IF(A62="","",IF(OR(NOT(ISNUMBER(F62)),NOT(ISNUMBER(R62))),"",IFERROR(F62*R62,"")))</f>
        <v/>
      </c>
      <c r="T62" s="39" t="n"/>
      <c r="U62" s="33">
        <f>IF(A62="","",IF(OR(NOT(ISNUMBER(T62)),NOT(ISNUMBER(F62))),"",IFERROR(T62/F62,"")))</f>
        <v/>
      </c>
      <c r="V62" s="33">
        <f>IF(A62="","",IF(OR(NOT(ISNUMBER(T62)),NOT(ISNUMBER(S62))),"",IFERROR(T62-S62,"")))</f>
        <v/>
      </c>
      <c r="W62" s="34">
        <f>IF(A62="","",IF(OR(NOT(ISNUMBER(T62)),NOT(ISNUMBER(V62))),"",IFERROR(V62/T62,"")))</f>
        <v/>
      </c>
      <c r="X62" s="17" t="n"/>
      <c r="Y62" s="40" t="n"/>
      <c r="Z62" s="24" t="n"/>
    </row>
    <row r="63" ht="30" customHeight="1">
      <c r="A63" s="17" t="n"/>
      <c r="B63" s="18" t="n"/>
      <c r="C63" s="18" t="n"/>
      <c r="D63" s="37" t="n"/>
      <c r="E63" s="18" t="n"/>
      <c r="F63" s="20" t="n"/>
      <c r="G63" s="18" t="n"/>
      <c r="H63" s="18" t="n"/>
      <c r="I63" s="17" t="n"/>
      <c r="J63" s="17" t="n"/>
      <c r="K63" s="17" t="n"/>
      <c r="L63" s="17" t="n"/>
      <c r="M63" s="17" t="n"/>
      <c r="N63" s="38" t="n"/>
      <c r="O63" s="39" t="n"/>
      <c r="P63" s="35">
        <f>IF(A63="","",IF(OR(G63="",NOT(ISNUMBER(N63))),"",IFERROR(VLOOKUP(G63,Assumptions!$A$4:$B$6,2,FALSE)*N63,"")))</f>
        <v/>
      </c>
      <c r="Q63" s="35">
        <f>IF(A63="","",IF(H63="","",IFERROR(VLOOKUP(H63,Assumptions!$D$4:$E$6,2,FALSE),"")))</f>
        <v/>
      </c>
      <c r="R63" s="35">
        <f>IF(A63="","",IF(OR(P63="",Q63="",NOT(ISNUMBER(O63))),"",IFERROR(SUM(P63,Q63,O63),"")))</f>
        <v/>
      </c>
      <c r="S63" s="35">
        <f>IF(A63="","",IF(OR(NOT(ISNUMBER(F63)),NOT(ISNUMBER(R63))),"",IFERROR(F63*R63,"")))</f>
        <v/>
      </c>
      <c r="T63" s="39" t="n"/>
      <c r="U63" s="35">
        <f>IF(A63="","",IF(OR(NOT(ISNUMBER(T63)),NOT(ISNUMBER(F63))),"",IFERROR(T63/F63,"")))</f>
        <v/>
      </c>
      <c r="V63" s="35">
        <f>IF(A63="","",IF(OR(NOT(ISNUMBER(T63)),NOT(ISNUMBER(S63))),"",IFERROR(T63-S63,"")))</f>
        <v/>
      </c>
      <c r="W63" s="36">
        <f>IF(A63="","",IF(OR(NOT(ISNUMBER(T63)),NOT(ISNUMBER(V63))),"",IFERROR(V63/T63,"")))</f>
        <v/>
      </c>
      <c r="X63" s="17" t="n"/>
      <c r="Y63" s="40" t="n"/>
      <c r="Z63" s="24" t="n"/>
    </row>
    <row r="64" ht="30" customHeight="1">
      <c r="A64" s="17" t="n"/>
      <c r="B64" s="18" t="n"/>
      <c r="C64" s="18" t="n"/>
      <c r="D64" s="37" t="n"/>
      <c r="E64" s="18" t="n"/>
      <c r="F64" s="20" t="n"/>
      <c r="G64" s="18" t="n"/>
      <c r="H64" s="18" t="n"/>
      <c r="I64" s="17" t="n"/>
      <c r="J64" s="17" t="n"/>
      <c r="K64" s="17" t="n"/>
      <c r="L64" s="17" t="n"/>
      <c r="M64" s="17" t="n"/>
      <c r="N64" s="38" t="n"/>
      <c r="O64" s="39" t="n"/>
      <c r="P64" s="33">
        <f>IF(A64="","",IF(OR(G64="",NOT(ISNUMBER(N64))),"",IFERROR(VLOOKUP(G64,Assumptions!$A$4:$B$6,2,FALSE)*N64,"")))</f>
        <v/>
      </c>
      <c r="Q64" s="33">
        <f>IF(A64="","",IF(H64="","",IFERROR(VLOOKUP(H64,Assumptions!$D$4:$E$6,2,FALSE),"")))</f>
        <v/>
      </c>
      <c r="R64" s="33">
        <f>IF(A64="","",IF(OR(P64="",Q64="",NOT(ISNUMBER(O64))),"",IFERROR(SUM(P64,Q64,O64),"")))</f>
        <v/>
      </c>
      <c r="S64" s="33">
        <f>IF(A64="","",IF(OR(NOT(ISNUMBER(F64)),NOT(ISNUMBER(R64))),"",IFERROR(F64*R64,"")))</f>
        <v/>
      </c>
      <c r="T64" s="39" t="n"/>
      <c r="U64" s="33">
        <f>IF(A64="","",IF(OR(NOT(ISNUMBER(T64)),NOT(ISNUMBER(F64))),"",IFERROR(T64/F64,"")))</f>
        <v/>
      </c>
      <c r="V64" s="33">
        <f>IF(A64="","",IF(OR(NOT(ISNUMBER(T64)),NOT(ISNUMBER(S64))),"",IFERROR(T64-S64,"")))</f>
        <v/>
      </c>
      <c r="W64" s="34">
        <f>IF(A64="","",IF(OR(NOT(ISNUMBER(T64)),NOT(ISNUMBER(V64))),"",IFERROR(V64/T64,"")))</f>
        <v/>
      </c>
      <c r="X64" s="17" t="n"/>
      <c r="Y64" s="40" t="n"/>
      <c r="Z64" s="24" t="n"/>
    </row>
    <row r="65" ht="30" customHeight="1">
      <c r="A65" s="17" t="n"/>
      <c r="B65" s="18" t="n"/>
      <c r="C65" s="18" t="n"/>
      <c r="D65" s="37" t="n"/>
      <c r="E65" s="18" t="n"/>
      <c r="F65" s="20" t="n"/>
      <c r="G65" s="18" t="n"/>
      <c r="H65" s="18" t="n"/>
      <c r="I65" s="17" t="n"/>
      <c r="J65" s="17" t="n"/>
      <c r="K65" s="17" t="n"/>
      <c r="L65" s="17" t="n"/>
      <c r="M65" s="17" t="n"/>
      <c r="N65" s="38" t="n"/>
      <c r="O65" s="39" t="n"/>
      <c r="P65" s="35">
        <f>IF(A65="","",IF(OR(G65="",NOT(ISNUMBER(N65))),"",IFERROR(VLOOKUP(G65,Assumptions!$A$4:$B$6,2,FALSE)*N65,"")))</f>
        <v/>
      </c>
      <c r="Q65" s="35">
        <f>IF(A65="","",IF(H65="","",IFERROR(VLOOKUP(H65,Assumptions!$D$4:$E$6,2,FALSE),"")))</f>
        <v/>
      </c>
      <c r="R65" s="35">
        <f>IF(A65="","",IF(OR(P65="",Q65="",NOT(ISNUMBER(O65))),"",IFERROR(SUM(P65,Q65,O65),"")))</f>
        <v/>
      </c>
      <c r="S65" s="35">
        <f>IF(A65="","",IF(OR(NOT(ISNUMBER(F65)),NOT(ISNUMBER(R65))),"",IFERROR(F65*R65,"")))</f>
        <v/>
      </c>
      <c r="T65" s="39" t="n"/>
      <c r="U65" s="35">
        <f>IF(A65="","",IF(OR(NOT(ISNUMBER(T65)),NOT(ISNUMBER(F65))),"",IFERROR(T65/F65,"")))</f>
        <v/>
      </c>
      <c r="V65" s="35">
        <f>IF(A65="","",IF(OR(NOT(ISNUMBER(T65)),NOT(ISNUMBER(S65))),"",IFERROR(T65-S65,"")))</f>
        <v/>
      </c>
      <c r="W65" s="36">
        <f>IF(A65="","",IF(OR(NOT(ISNUMBER(T65)),NOT(ISNUMBER(V65))),"",IFERROR(V65/T65,"")))</f>
        <v/>
      </c>
      <c r="X65" s="17" t="n"/>
      <c r="Y65" s="40" t="n"/>
      <c r="Z65" s="24" t="n"/>
    </row>
    <row r="66" ht="30" customHeight="1">
      <c r="A66" s="17" t="n"/>
      <c r="B66" s="18" t="n"/>
      <c r="C66" s="18" t="n"/>
      <c r="D66" s="37" t="n"/>
      <c r="E66" s="18" t="n"/>
      <c r="F66" s="20" t="n"/>
      <c r="G66" s="18" t="n"/>
      <c r="H66" s="18" t="n"/>
      <c r="I66" s="17" t="n"/>
      <c r="J66" s="17" t="n"/>
      <c r="K66" s="17" t="n"/>
      <c r="L66" s="17" t="n"/>
      <c r="M66" s="17" t="n"/>
      <c r="N66" s="38" t="n"/>
      <c r="O66" s="39" t="n"/>
      <c r="P66" s="33">
        <f>IF(A66="","",IF(OR(G66="",NOT(ISNUMBER(N66))),"",IFERROR(VLOOKUP(G66,Assumptions!$A$4:$B$6,2,FALSE)*N66,"")))</f>
        <v/>
      </c>
      <c r="Q66" s="33">
        <f>IF(A66="","",IF(H66="","",IFERROR(VLOOKUP(H66,Assumptions!$D$4:$E$6,2,FALSE),"")))</f>
        <v/>
      </c>
      <c r="R66" s="33">
        <f>IF(A66="","",IF(OR(P66="",Q66="",NOT(ISNUMBER(O66))),"",IFERROR(SUM(P66,Q66,O66),"")))</f>
        <v/>
      </c>
      <c r="S66" s="33">
        <f>IF(A66="","",IF(OR(NOT(ISNUMBER(F66)),NOT(ISNUMBER(R66))),"",IFERROR(F66*R66,"")))</f>
        <v/>
      </c>
      <c r="T66" s="39" t="n"/>
      <c r="U66" s="33">
        <f>IF(A66="","",IF(OR(NOT(ISNUMBER(T66)),NOT(ISNUMBER(F66))),"",IFERROR(T66/F66,"")))</f>
        <v/>
      </c>
      <c r="V66" s="33">
        <f>IF(A66="","",IF(OR(NOT(ISNUMBER(T66)),NOT(ISNUMBER(S66))),"",IFERROR(T66-S66,"")))</f>
        <v/>
      </c>
      <c r="W66" s="34">
        <f>IF(A66="","",IF(OR(NOT(ISNUMBER(T66)),NOT(ISNUMBER(V66))),"",IFERROR(V66/T66,"")))</f>
        <v/>
      </c>
      <c r="X66" s="17" t="n"/>
      <c r="Y66" s="40" t="n"/>
      <c r="Z66" s="24" t="n"/>
    </row>
    <row r="67" ht="30" customHeight="1">
      <c r="A67" s="17" t="n"/>
      <c r="B67" s="18" t="n"/>
      <c r="C67" s="18" t="n"/>
      <c r="D67" s="37" t="n"/>
      <c r="E67" s="18" t="n"/>
      <c r="F67" s="20" t="n"/>
      <c r="G67" s="18" t="n"/>
      <c r="H67" s="18" t="n"/>
      <c r="I67" s="17" t="n"/>
      <c r="J67" s="17" t="n"/>
      <c r="K67" s="17" t="n"/>
      <c r="L67" s="17" t="n"/>
      <c r="M67" s="17" t="n"/>
      <c r="N67" s="38" t="n"/>
      <c r="O67" s="39" t="n"/>
      <c r="P67" s="35">
        <f>IF(A67="","",IF(OR(G67="",NOT(ISNUMBER(N67))),"",IFERROR(VLOOKUP(G67,Assumptions!$A$4:$B$6,2,FALSE)*N67,"")))</f>
        <v/>
      </c>
      <c r="Q67" s="35">
        <f>IF(A67="","",IF(H67="","",IFERROR(VLOOKUP(H67,Assumptions!$D$4:$E$6,2,FALSE),"")))</f>
        <v/>
      </c>
      <c r="R67" s="35">
        <f>IF(A67="","",IF(OR(P67="",Q67="",NOT(ISNUMBER(O67))),"",IFERROR(SUM(P67,Q67,O67),"")))</f>
        <v/>
      </c>
      <c r="S67" s="35">
        <f>IF(A67="","",IF(OR(NOT(ISNUMBER(F67)),NOT(ISNUMBER(R67))),"",IFERROR(F67*R67,"")))</f>
        <v/>
      </c>
      <c r="T67" s="39" t="n"/>
      <c r="U67" s="35">
        <f>IF(A67="","",IF(OR(NOT(ISNUMBER(T67)),NOT(ISNUMBER(F67))),"",IFERROR(T67/F67,"")))</f>
        <v/>
      </c>
      <c r="V67" s="35">
        <f>IF(A67="","",IF(OR(NOT(ISNUMBER(T67)),NOT(ISNUMBER(S67))),"",IFERROR(T67-S67,"")))</f>
        <v/>
      </c>
      <c r="W67" s="36">
        <f>IF(A67="","",IF(OR(NOT(ISNUMBER(T67)),NOT(ISNUMBER(V67))),"",IFERROR(V67/T67,"")))</f>
        <v/>
      </c>
      <c r="X67" s="17" t="n"/>
      <c r="Y67" s="40" t="n"/>
      <c r="Z67" s="24" t="n"/>
    </row>
    <row r="68" ht="30" customHeight="1">
      <c r="A68" s="17" t="n"/>
      <c r="B68" s="18" t="n"/>
      <c r="C68" s="18" t="n"/>
      <c r="D68" s="37" t="n"/>
      <c r="E68" s="18" t="n"/>
      <c r="F68" s="20" t="n"/>
      <c r="G68" s="18" t="n"/>
      <c r="H68" s="18" t="n"/>
      <c r="I68" s="17" t="n"/>
      <c r="J68" s="17" t="n"/>
      <c r="K68" s="17" t="n"/>
      <c r="L68" s="17" t="n"/>
      <c r="M68" s="17" t="n"/>
      <c r="N68" s="38" t="n"/>
      <c r="O68" s="39" t="n"/>
      <c r="P68" s="33">
        <f>IF(A68="","",IF(OR(G68="",NOT(ISNUMBER(N68))),"",IFERROR(VLOOKUP(G68,Assumptions!$A$4:$B$6,2,FALSE)*N68,"")))</f>
        <v/>
      </c>
      <c r="Q68" s="33">
        <f>IF(A68="","",IF(H68="","",IFERROR(VLOOKUP(H68,Assumptions!$D$4:$E$6,2,FALSE),"")))</f>
        <v/>
      </c>
      <c r="R68" s="33">
        <f>IF(A68="","",IF(OR(P68="",Q68="",NOT(ISNUMBER(O68))),"",IFERROR(SUM(P68,Q68,O68),"")))</f>
        <v/>
      </c>
      <c r="S68" s="33">
        <f>IF(A68="","",IF(OR(NOT(ISNUMBER(F68)),NOT(ISNUMBER(R68))),"",IFERROR(F68*R68,"")))</f>
        <v/>
      </c>
      <c r="T68" s="39" t="n"/>
      <c r="U68" s="33">
        <f>IF(A68="","",IF(OR(NOT(ISNUMBER(T68)),NOT(ISNUMBER(F68))),"",IFERROR(T68/F68,"")))</f>
        <v/>
      </c>
      <c r="V68" s="33">
        <f>IF(A68="","",IF(OR(NOT(ISNUMBER(T68)),NOT(ISNUMBER(S68))),"",IFERROR(T68-S68,"")))</f>
        <v/>
      </c>
      <c r="W68" s="34">
        <f>IF(A68="","",IF(OR(NOT(ISNUMBER(T68)),NOT(ISNUMBER(V68))),"",IFERROR(V68/T68,"")))</f>
        <v/>
      </c>
      <c r="X68" s="17" t="n"/>
      <c r="Y68" s="40" t="n"/>
      <c r="Z68" s="24" t="n"/>
    </row>
    <row r="69" ht="30" customHeight="1">
      <c r="A69" s="17" t="n"/>
      <c r="B69" s="18" t="n"/>
      <c r="C69" s="18" t="n"/>
      <c r="D69" s="37" t="n"/>
      <c r="E69" s="18" t="n"/>
      <c r="F69" s="20" t="n"/>
      <c r="G69" s="18" t="n"/>
      <c r="H69" s="18" t="n"/>
      <c r="I69" s="17" t="n"/>
      <c r="J69" s="17" t="n"/>
      <c r="K69" s="17" t="n"/>
      <c r="L69" s="17" t="n"/>
      <c r="M69" s="17" t="n"/>
      <c r="N69" s="38" t="n"/>
      <c r="O69" s="39" t="n"/>
      <c r="P69" s="35">
        <f>IF(A69="","",IF(OR(G69="",NOT(ISNUMBER(N69))),"",IFERROR(VLOOKUP(G69,Assumptions!$A$4:$B$6,2,FALSE)*N69,"")))</f>
        <v/>
      </c>
      <c r="Q69" s="35">
        <f>IF(A69="","",IF(H69="","",IFERROR(VLOOKUP(H69,Assumptions!$D$4:$E$6,2,FALSE),"")))</f>
        <v/>
      </c>
      <c r="R69" s="35">
        <f>IF(A69="","",IF(OR(P69="",Q69="",NOT(ISNUMBER(O69))),"",IFERROR(SUM(P69,Q69,O69),"")))</f>
        <v/>
      </c>
      <c r="S69" s="35">
        <f>IF(A69="","",IF(OR(NOT(ISNUMBER(F69)),NOT(ISNUMBER(R69))),"",IFERROR(F69*R69,"")))</f>
        <v/>
      </c>
      <c r="T69" s="39" t="n"/>
      <c r="U69" s="35">
        <f>IF(A69="","",IF(OR(NOT(ISNUMBER(T69)),NOT(ISNUMBER(F69))),"",IFERROR(T69/F69,"")))</f>
        <v/>
      </c>
      <c r="V69" s="35">
        <f>IF(A69="","",IF(OR(NOT(ISNUMBER(T69)),NOT(ISNUMBER(S69))),"",IFERROR(T69-S69,"")))</f>
        <v/>
      </c>
      <c r="W69" s="36">
        <f>IF(A69="","",IF(OR(NOT(ISNUMBER(T69)),NOT(ISNUMBER(V69))),"",IFERROR(V69/T69,"")))</f>
        <v/>
      </c>
      <c r="X69" s="17" t="n"/>
      <c r="Y69" s="40" t="n"/>
      <c r="Z69" s="24" t="n"/>
    </row>
    <row r="70" ht="30" customHeight="1">
      <c r="A70" s="17" t="n"/>
      <c r="B70" s="18" t="n"/>
      <c r="C70" s="18" t="n"/>
      <c r="D70" s="37" t="n"/>
      <c r="E70" s="18" t="n"/>
      <c r="F70" s="20" t="n"/>
      <c r="G70" s="18" t="n"/>
      <c r="H70" s="18" t="n"/>
      <c r="I70" s="17" t="n"/>
      <c r="J70" s="17" t="n"/>
      <c r="K70" s="17" t="n"/>
      <c r="L70" s="17" t="n"/>
      <c r="M70" s="17" t="n"/>
      <c r="N70" s="38" t="n"/>
      <c r="O70" s="39" t="n"/>
      <c r="P70" s="33">
        <f>IF(A70="","",IF(OR(G70="",NOT(ISNUMBER(N70))),"",IFERROR(VLOOKUP(G70,Assumptions!$A$4:$B$6,2,FALSE)*N70,"")))</f>
        <v/>
      </c>
      <c r="Q70" s="33">
        <f>IF(A70="","",IF(H70="","",IFERROR(VLOOKUP(H70,Assumptions!$D$4:$E$6,2,FALSE),"")))</f>
        <v/>
      </c>
      <c r="R70" s="33">
        <f>IF(A70="","",IF(OR(P70="",Q70="",NOT(ISNUMBER(O70))),"",IFERROR(SUM(P70,Q70,O70),"")))</f>
        <v/>
      </c>
      <c r="S70" s="33">
        <f>IF(A70="","",IF(OR(NOT(ISNUMBER(F70)),NOT(ISNUMBER(R70))),"",IFERROR(F70*R70,"")))</f>
        <v/>
      </c>
      <c r="T70" s="39" t="n"/>
      <c r="U70" s="33">
        <f>IF(A70="","",IF(OR(NOT(ISNUMBER(T70)),NOT(ISNUMBER(F70))),"",IFERROR(T70/F70,"")))</f>
        <v/>
      </c>
      <c r="V70" s="33">
        <f>IF(A70="","",IF(OR(NOT(ISNUMBER(T70)),NOT(ISNUMBER(S70))),"",IFERROR(T70-S70,"")))</f>
        <v/>
      </c>
      <c r="W70" s="34">
        <f>IF(A70="","",IF(OR(NOT(ISNUMBER(T70)),NOT(ISNUMBER(V70))),"",IFERROR(V70/T70,"")))</f>
        <v/>
      </c>
      <c r="X70" s="17" t="n"/>
      <c r="Y70" s="40" t="n"/>
      <c r="Z70" s="24" t="n"/>
    </row>
    <row r="71" ht="30" customHeight="1">
      <c r="A71" s="17" t="n"/>
      <c r="B71" s="18" t="n"/>
      <c r="C71" s="18" t="n"/>
      <c r="D71" s="37" t="n"/>
      <c r="E71" s="18" t="n"/>
      <c r="F71" s="20" t="n"/>
      <c r="G71" s="18" t="n"/>
      <c r="H71" s="18" t="n"/>
      <c r="I71" s="17" t="n"/>
      <c r="J71" s="17" t="n"/>
      <c r="K71" s="17" t="n"/>
      <c r="L71" s="17" t="n"/>
      <c r="M71" s="17" t="n"/>
      <c r="N71" s="38" t="n"/>
      <c r="O71" s="39" t="n"/>
      <c r="P71" s="35">
        <f>IF(A71="","",IF(OR(G71="",NOT(ISNUMBER(N71))),"",IFERROR(VLOOKUP(G71,Assumptions!$A$4:$B$6,2,FALSE)*N71,"")))</f>
        <v/>
      </c>
      <c r="Q71" s="35">
        <f>IF(A71="","",IF(H71="","",IFERROR(VLOOKUP(H71,Assumptions!$D$4:$E$6,2,FALSE),"")))</f>
        <v/>
      </c>
      <c r="R71" s="35">
        <f>IF(A71="","",IF(OR(P71="",Q71="",NOT(ISNUMBER(O71))),"",IFERROR(SUM(P71,Q71,O71),"")))</f>
        <v/>
      </c>
      <c r="S71" s="35">
        <f>IF(A71="","",IF(OR(NOT(ISNUMBER(F71)),NOT(ISNUMBER(R71))),"",IFERROR(F71*R71,"")))</f>
        <v/>
      </c>
      <c r="T71" s="39" t="n"/>
      <c r="U71" s="35">
        <f>IF(A71="","",IF(OR(NOT(ISNUMBER(T71)),NOT(ISNUMBER(F71))),"",IFERROR(T71/F71,"")))</f>
        <v/>
      </c>
      <c r="V71" s="35">
        <f>IF(A71="","",IF(OR(NOT(ISNUMBER(T71)),NOT(ISNUMBER(S71))),"",IFERROR(T71-S71,"")))</f>
        <v/>
      </c>
      <c r="W71" s="36">
        <f>IF(A71="","",IF(OR(NOT(ISNUMBER(T71)),NOT(ISNUMBER(V71))),"",IFERROR(V71/T71,"")))</f>
        <v/>
      </c>
      <c r="X71" s="17" t="n"/>
      <c r="Y71" s="40" t="n"/>
      <c r="Z71" s="24" t="n"/>
    </row>
    <row r="72" ht="30" customHeight="1">
      <c r="A72" s="17" t="n"/>
      <c r="B72" s="18" t="n"/>
      <c r="C72" s="18" t="n"/>
      <c r="D72" s="37" t="n"/>
      <c r="E72" s="18" t="n"/>
      <c r="F72" s="20" t="n"/>
      <c r="G72" s="18" t="n"/>
      <c r="H72" s="18" t="n"/>
      <c r="I72" s="17" t="n"/>
      <c r="J72" s="17" t="n"/>
      <c r="K72" s="17" t="n"/>
      <c r="L72" s="17" t="n"/>
      <c r="M72" s="17" t="n"/>
      <c r="N72" s="38" t="n"/>
      <c r="O72" s="39" t="n"/>
      <c r="P72" s="33">
        <f>IF(A72="","",IF(OR(G72="",NOT(ISNUMBER(N72))),"",IFERROR(VLOOKUP(G72,Assumptions!$A$4:$B$6,2,FALSE)*N72,"")))</f>
        <v/>
      </c>
      <c r="Q72" s="33">
        <f>IF(A72="","",IF(H72="","",IFERROR(VLOOKUP(H72,Assumptions!$D$4:$E$6,2,FALSE),"")))</f>
        <v/>
      </c>
      <c r="R72" s="33">
        <f>IF(A72="","",IF(OR(P72="",Q72="",NOT(ISNUMBER(O72))),"",IFERROR(SUM(P72,Q72,O72),"")))</f>
        <v/>
      </c>
      <c r="S72" s="33">
        <f>IF(A72="","",IF(OR(NOT(ISNUMBER(F72)),NOT(ISNUMBER(R72))),"",IFERROR(F72*R72,"")))</f>
        <v/>
      </c>
      <c r="T72" s="39" t="n"/>
      <c r="U72" s="33">
        <f>IF(A72="","",IF(OR(NOT(ISNUMBER(T72)),NOT(ISNUMBER(F72))),"",IFERROR(T72/F72,"")))</f>
        <v/>
      </c>
      <c r="V72" s="33">
        <f>IF(A72="","",IF(OR(NOT(ISNUMBER(T72)),NOT(ISNUMBER(S72))),"",IFERROR(T72-S72,"")))</f>
        <v/>
      </c>
      <c r="W72" s="34">
        <f>IF(A72="","",IF(OR(NOT(ISNUMBER(T72)),NOT(ISNUMBER(V72))),"",IFERROR(V72/T72,"")))</f>
        <v/>
      </c>
      <c r="X72" s="17" t="n"/>
      <c r="Y72" s="40" t="n"/>
      <c r="Z72" s="24" t="n"/>
    </row>
    <row r="73" ht="30" customHeight="1">
      <c r="A73" s="17" t="n"/>
      <c r="B73" s="18" t="n"/>
      <c r="C73" s="18" t="n"/>
      <c r="D73" s="37" t="n"/>
      <c r="E73" s="18" t="n"/>
      <c r="F73" s="20" t="n"/>
      <c r="G73" s="18" t="n"/>
      <c r="H73" s="18" t="n"/>
      <c r="I73" s="17" t="n"/>
      <c r="J73" s="17" t="n"/>
      <c r="K73" s="17" t="n"/>
      <c r="L73" s="17" t="n"/>
      <c r="M73" s="17" t="n"/>
      <c r="N73" s="38" t="n"/>
      <c r="O73" s="39" t="n"/>
      <c r="P73" s="35">
        <f>IF(A73="","",IF(OR(G73="",NOT(ISNUMBER(N73))),"",IFERROR(VLOOKUP(G73,Assumptions!$A$4:$B$6,2,FALSE)*N73,"")))</f>
        <v/>
      </c>
      <c r="Q73" s="35">
        <f>IF(A73="","",IF(H73="","",IFERROR(VLOOKUP(H73,Assumptions!$D$4:$E$6,2,FALSE),"")))</f>
        <v/>
      </c>
      <c r="R73" s="35">
        <f>IF(A73="","",IF(OR(P73="",Q73="",NOT(ISNUMBER(O73))),"",IFERROR(SUM(P73,Q73,O73),"")))</f>
        <v/>
      </c>
      <c r="S73" s="35">
        <f>IF(A73="","",IF(OR(NOT(ISNUMBER(F73)),NOT(ISNUMBER(R73))),"",IFERROR(F73*R73,"")))</f>
        <v/>
      </c>
      <c r="T73" s="39" t="n"/>
      <c r="U73" s="35">
        <f>IF(A73="","",IF(OR(NOT(ISNUMBER(T73)),NOT(ISNUMBER(F73))),"",IFERROR(T73/F73,"")))</f>
        <v/>
      </c>
      <c r="V73" s="35">
        <f>IF(A73="","",IF(OR(NOT(ISNUMBER(T73)),NOT(ISNUMBER(S73))),"",IFERROR(T73-S73,"")))</f>
        <v/>
      </c>
      <c r="W73" s="36">
        <f>IF(A73="","",IF(OR(NOT(ISNUMBER(T73)),NOT(ISNUMBER(V73))),"",IFERROR(V73/T73,"")))</f>
        <v/>
      </c>
      <c r="X73" s="17" t="n"/>
      <c r="Y73" s="40" t="n"/>
      <c r="Z73" s="24" t="n"/>
    </row>
    <row r="74" ht="30" customHeight="1">
      <c r="A74" s="17" t="n"/>
      <c r="B74" s="18" t="n"/>
      <c r="C74" s="18" t="n"/>
      <c r="D74" s="37" t="n"/>
      <c r="E74" s="18" t="n"/>
      <c r="F74" s="20" t="n"/>
      <c r="G74" s="18" t="n"/>
      <c r="H74" s="18" t="n"/>
      <c r="I74" s="17" t="n"/>
      <c r="J74" s="17" t="n"/>
      <c r="K74" s="17" t="n"/>
      <c r="L74" s="17" t="n"/>
      <c r="M74" s="17" t="n"/>
      <c r="N74" s="38" t="n"/>
      <c r="O74" s="39" t="n"/>
      <c r="P74" s="33">
        <f>IF(A74="","",IF(OR(G74="",NOT(ISNUMBER(N74))),"",IFERROR(VLOOKUP(G74,Assumptions!$A$4:$B$6,2,FALSE)*N74,"")))</f>
        <v/>
      </c>
      <c r="Q74" s="33">
        <f>IF(A74="","",IF(H74="","",IFERROR(VLOOKUP(H74,Assumptions!$D$4:$E$6,2,FALSE),"")))</f>
        <v/>
      </c>
      <c r="R74" s="33">
        <f>IF(A74="","",IF(OR(P74="",Q74="",NOT(ISNUMBER(O74))),"",IFERROR(SUM(P74,Q74,O74),"")))</f>
        <v/>
      </c>
      <c r="S74" s="33">
        <f>IF(A74="","",IF(OR(NOT(ISNUMBER(F74)),NOT(ISNUMBER(R74))),"",IFERROR(F74*R74,"")))</f>
        <v/>
      </c>
      <c r="T74" s="39" t="n"/>
      <c r="U74" s="33">
        <f>IF(A74="","",IF(OR(NOT(ISNUMBER(T74)),NOT(ISNUMBER(F74))),"",IFERROR(T74/F74,"")))</f>
        <v/>
      </c>
      <c r="V74" s="33">
        <f>IF(A74="","",IF(OR(NOT(ISNUMBER(T74)),NOT(ISNUMBER(S74))),"",IFERROR(T74-S74,"")))</f>
        <v/>
      </c>
      <c r="W74" s="34">
        <f>IF(A74="","",IF(OR(NOT(ISNUMBER(T74)),NOT(ISNUMBER(V74))),"",IFERROR(V74/T74,"")))</f>
        <v/>
      </c>
      <c r="X74" s="17" t="n"/>
      <c r="Y74" s="40" t="n"/>
      <c r="Z74" s="24" t="n"/>
    </row>
    <row r="75" ht="30" customHeight="1">
      <c r="A75" s="17" t="n"/>
      <c r="B75" s="18" t="n"/>
      <c r="C75" s="18" t="n"/>
      <c r="D75" s="37" t="n"/>
      <c r="E75" s="18" t="n"/>
      <c r="F75" s="20" t="n"/>
      <c r="G75" s="18" t="n"/>
      <c r="H75" s="18" t="n"/>
      <c r="I75" s="17" t="n"/>
      <c r="J75" s="17" t="n"/>
      <c r="K75" s="17" t="n"/>
      <c r="L75" s="17" t="n"/>
      <c r="M75" s="17" t="n"/>
      <c r="N75" s="38" t="n"/>
      <c r="O75" s="39" t="n"/>
      <c r="P75" s="35">
        <f>IF(A75="","",IF(OR(G75="",NOT(ISNUMBER(N75))),"",IFERROR(VLOOKUP(G75,Assumptions!$A$4:$B$6,2,FALSE)*N75,"")))</f>
        <v/>
      </c>
      <c r="Q75" s="35">
        <f>IF(A75="","",IF(H75="","",IFERROR(VLOOKUP(H75,Assumptions!$D$4:$E$6,2,FALSE),"")))</f>
        <v/>
      </c>
      <c r="R75" s="35">
        <f>IF(A75="","",IF(OR(P75="",Q75="",NOT(ISNUMBER(O75))),"",IFERROR(SUM(P75,Q75,O75),"")))</f>
        <v/>
      </c>
      <c r="S75" s="35">
        <f>IF(A75="","",IF(OR(NOT(ISNUMBER(F75)),NOT(ISNUMBER(R75))),"",IFERROR(F75*R75,"")))</f>
        <v/>
      </c>
      <c r="T75" s="39" t="n"/>
      <c r="U75" s="35">
        <f>IF(A75="","",IF(OR(NOT(ISNUMBER(T75)),NOT(ISNUMBER(F75))),"",IFERROR(T75/F75,"")))</f>
        <v/>
      </c>
      <c r="V75" s="35">
        <f>IF(A75="","",IF(OR(NOT(ISNUMBER(T75)),NOT(ISNUMBER(S75))),"",IFERROR(T75-S75,"")))</f>
        <v/>
      </c>
      <c r="W75" s="36">
        <f>IF(A75="","",IF(OR(NOT(ISNUMBER(T75)),NOT(ISNUMBER(V75))),"",IFERROR(V75/T75,"")))</f>
        <v/>
      </c>
      <c r="X75" s="17" t="n"/>
      <c r="Y75" s="40" t="n"/>
      <c r="Z75" s="24" t="n"/>
    </row>
    <row r="76" ht="30" customHeight="1">
      <c r="A76" s="17" t="n"/>
      <c r="B76" s="18" t="n"/>
      <c r="C76" s="18" t="n"/>
      <c r="D76" s="37" t="n"/>
      <c r="E76" s="18" t="n"/>
      <c r="F76" s="20" t="n"/>
      <c r="G76" s="18" t="n"/>
      <c r="H76" s="18" t="n"/>
      <c r="I76" s="17" t="n"/>
      <c r="J76" s="17" t="n"/>
      <c r="K76" s="17" t="n"/>
      <c r="L76" s="17" t="n"/>
      <c r="M76" s="17" t="n"/>
      <c r="N76" s="38" t="n"/>
      <c r="O76" s="39" t="n"/>
      <c r="P76" s="33">
        <f>IF(A76="","",IF(OR(G76="",NOT(ISNUMBER(N76))),"",IFERROR(VLOOKUP(G76,Assumptions!$A$4:$B$6,2,FALSE)*N76,"")))</f>
        <v/>
      </c>
      <c r="Q76" s="33">
        <f>IF(A76="","",IF(H76="","",IFERROR(VLOOKUP(H76,Assumptions!$D$4:$E$6,2,FALSE),"")))</f>
        <v/>
      </c>
      <c r="R76" s="33">
        <f>IF(A76="","",IF(OR(P76="",Q76="",NOT(ISNUMBER(O76))),"",IFERROR(SUM(P76,Q76,O76),"")))</f>
        <v/>
      </c>
      <c r="S76" s="33">
        <f>IF(A76="","",IF(OR(NOT(ISNUMBER(F76)),NOT(ISNUMBER(R76))),"",IFERROR(F76*R76,"")))</f>
        <v/>
      </c>
      <c r="T76" s="39" t="n"/>
      <c r="U76" s="33">
        <f>IF(A76="","",IF(OR(NOT(ISNUMBER(T76)),NOT(ISNUMBER(F76))),"",IFERROR(T76/F76,"")))</f>
        <v/>
      </c>
      <c r="V76" s="33">
        <f>IF(A76="","",IF(OR(NOT(ISNUMBER(T76)),NOT(ISNUMBER(S76))),"",IFERROR(T76-S76,"")))</f>
        <v/>
      </c>
      <c r="W76" s="34">
        <f>IF(A76="","",IF(OR(NOT(ISNUMBER(T76)),NOT(ISNUMBER(V76))),"",IFERROR(V76/T76,"")))</f>
        <v/>
      </c>
      <c r="X76" s="17" t="n"/>
      <c r="Y76" s="40" t="n"/>
      <c r="Z76" s="24" t="n"/>
    </row>
    <row r="77" ht="30" customHeight="1">
      <c r="A77" s="17" t="n"/>
      <c r="B77" s="18" t="n"/>
      <c r="C77" s="18" t="n"/>
      <c r="D77" s="37" t="n"/>
      <c r="E77" s="18" t="n"/>
      <c r="F77" s="20" t="n"/>
      <c r="G77" s="18" t="n"/>
      <c r="H77" s="18" t="n"/>
      <c r="I77" s="17" t="n"/>
      <c r="J77" s="17" t="n"/>
      <c r="K77" s="17" t="n"/>
      <c r="L77" s="17" t="n"/>
      <c r="M77" s="17" t="n"/>
      <c r="N77" s="38" t="n"/>
      <c r="O77" s="39" t="n"/>
      <c r="P77" s="35">
        <f>IF(A77="","",IF(OR(G77="",NOT(ISNUMBER(N77))),"",IFERROR(VLOOKUP(G77,Assumptions!$A$4:$B$6,2,FALSE)*N77,"")))</f>
        <v/>
      </c>
      <c r="Q77" s="35">
        <f>IF(A77="","",IF(H77="","",IFERROR(VLOOKUP(H77,Assumptions!$D$4:$E$6,2,FALSE),"")))</f>
        <v/>
      </c>
      <c r="R77" s="35">
        <f>IF(A77="","",IF(OR(P77="",Q77="",NOT(ISNUMBER(O77))),"",IFERROR(SUM(P77,Q77,O77),"")))</f>
        <v/>
      </c>
      <c r="S77" s="35">
        <f>IF(A77="","",IF(OR(NOT(ISNUMBER(F77)),NOT(ISNUMBER(R77))),"",IFERROR(F77*R77,"")))</f>
        <v/>
      </c>
      <c r="T77" s="39" t="n"/>
      <c r="U77" s="35">
        <f>IF(A77="","",IF(OR(NOT(ISNUMBER(T77)),NOT(ISNUMBER(F77))),"",IFERROR(T77/F77,"")))</f>
        <v/>
      </c>
      <c r="V77" s="35">
        <f>IF(A77="","",IF(OR(NOT(ISNUMBER(T77)),NOT(ISNUMBER(S77))),"",IFERROR(T77-S77,"")))</f>
        <v/>
      </c>
      <c r="W77" s="36">
        <f>IF(A77="","",IF(OR(NOT(ISNUMBER(T77)),NOT(ISNUMBER(V77))),"",IFERROR(V77/T77,"")))</f>
        <v/>
      </c>
      <c r="X77" s="17" t="n"/>
      <c r="Y77" s="40" t="n"/>
      <c r="Z77" s="24" t="n"/>
    </row>
    <row r="78" ht="30" customHeight="1">
      <c r="A78" s="17" t="n"/>
      <c r="B78" s="18" t="n"/>
      <c r="C78" s="18" t="n"/>
      <c r="D78" s="37" t="n"/>
      <c r="E78" s="18" t="n"/>
      <c r="F78" s="20" t="n"/>
      <c r="G78" s="18" t="n"/>
      <c r="H78" s="18" t="n"/>
      <c r="I78" s="17" t="n"/>
      <c r="J78" s="17" t="n"/>
      <c r="K78" s="17" t="n"/>
      <c r="L78" s="17" t="n"/>
      <c r="M78" s="17" t="n"/>
      <c r="N78" s="38" t="n"/>
      <c r="O78" s="39" t="n"/>
      <c r="P78" s="33">
        <f>IF(A78="","",IF(OR(G78="",NOT(ISNUMBER(N78))),"",IFERROR(VLOOKUP(G78,Assumptions!$A$4:$B$6,2,FALSE)*N78,"")))</f>
        <v/>
      </c>
      <c r="Q78" s="33">
        <f>IF(A78="","",IF(H78="","",IFERROR(VLOOKUP(H78,Assumptions!$D$4:$E$6,2,FALSE),"")))</f>
        <v/>
      </c>
      <c r="R78" s="33">
        <f>IF(A78="","",IF(OR(P78="",Q78="",NOT(ISNUMBER(O78))),"",IFERROR(SUM(P78,Q78,O78),"")))</f>
        <v/>
      </c>
      <c r="S78" s="33">
        <f>IF(A78="","",IF(OR(NOT(ISNUMBER(F78)),NOT(ISNUMBER(R78))),"",IFERROR(F78*R78,"")))</f>
        <v/>
      </c>
      <c r="T78" s="39" t="n"/>
      <c r="U78" s="33">
        <f>IF(A78="","",IF(OR(NOT(ISNUMBER(T78)),NOT(ISNUMBER(F78))),"",IFERROR(T78/F78,"")))</f>
        <v/>
      </c>
      <c r="V78" s="33">
        <f>IF(A78="","",IF(OR(NOT(ISNUMBER(T78)),NOT(ISNUMBER(S78))),"",IFERROR(T78-S78,"")))</f>
        <v/>
      </c>
      <c r="W78" s="34">
        <f>IF(A78="","",IF(OR(NOT(ISNUMBER(T78)),NOT(ISNUMBER(V78))),"",IFERROR(V78/T78,"")))</f>
        <v/>
      </c>
      <c r="X78" s="17" t="n"/>
      <c r="Y78" s="40" t="n"/>
      <c r="Z78" s="24" t="n"/>
    </row>
    <row r="79" ht="30" customHeight="1">
      <c r="A79" s="17" t="n"/>
      <c r="B79" s="18" t="n"/>
      <c r="C79" s="18" t="n"/>
      <c r="D79" s="37" t="n"/>
      <c r="E79" s="18" t="n"/>
      <c r="F79" s="20" t="n"/>
      <c r="G79" s="18" t="n"/>
      <c r="H79" s="18" t="n"/>
      <c r="I79" s="17" t="n"/>
      <c r="J79" s="17" t="n"/>
      <c r="K79" s="17" t="n"/>
      <c r="L79" s="17" t="n"/>
      <c r="M79" s="17" t="n"/>
      <c r="N79" s="38" t="n"/>
      <c r="O79" s="39" t="n"/>
      <c r="P79" s="35">
        <f>IF(A79="","",IF(OR(G79="",NOT(ISNUMBER(N79))),"",IFERROR(VLOOKUP(G79,Assumptions!$A$4:$B$6,2,FALSE)*N79,"")))</f>
        <v/>
      </c>
      <c r="Q79" s="35">
        <f>IF(A79="","",IF(H79="","",IFERROR(VLOOKUP(H79,Assumptions!$D$4:$E$6,2,FALSE),"")))</f>
        <v/>
      </c>
      <c r="R79" s="35">
        <f>IF(A79="","",IF(OR(P79="",Q79="",NOT(ISNUMBER(O79))),"",IFERROR(SUM(P79,Q79,O79),"")))</f>
        <v/>
      </c>
      <c r="S79" s="35">
        <f>IF(A79="","",IF(OR(NOT(ISNUMBER(F79)),NOT(ISNUMBER(R79))),"",IFERROR(F79*R79,"")))</f>
        <v/>
      </c>
      <c r="T79" s="39" t="n"/>
      <c r="U79" s="35">
        <f>IF(A79="","",IF(OR(NOT(ISNUMBER(T79)),NOT(ISNUMBER(F79))),"",IFERROR(T79/F79,"")))</f>
        <v/>
      </c>
      <c r="V79" s="35">
        <f>IF(A79="","",IF(OR(NOT(ISNUMBER(T79)),NOT(ISNUMBER(S79))),"",IFERROR(T79-S79,"")))</f>
        <v/>
      </c>
      <c r="W79" s="36">
        <f>IF(A79="","",IF(OR(NOT(ISNUMBER(T79)),NOT(ISNUMBER(V79))),"",IFERROR(V79/T79,"")))</f>
        <v/>
      </c>
      <c r="X79" s="17" t="n"/>
      <c r="Y79" s="40" t="n"/>
      <c r="Z79" s="24" t="n"/>
    </row>
    <row r="80" ht="30" customHeight="1">
      <c r="A80" s="17" t="n"/>
      <c r="B80" s="18" t="n"/>
      <c r="C80" s="18" t="n"/>
      <c r="D80" s="37" t="n"/>
      <c r="E80" s="18" t="n"/>
      <c r="F80" s="20" t="n"/>
      <c r="G80" s="18" t="n"/>
      <c r="H80" s="18" t="n"/>
      <c r="I80" s="17" t="n"/>
      <c r="J80" s="17" t="n"/>
      <c r="K80" s="17" t="n"/>
      <c r="L80" s="17" t="n"/>
      <c r="M80" s="17" t="n"/>
      <c r="N80" s="38" t="n"/>
      <c r="O80" s="39" t="n"/>
      <c r="P80" s="33">
        <f>IF(A80="","",IF(OR(G80="",NOT(ISNUMBER(N80))),"",IFERROR(VLOOKUP(G80,Assumptions!$A$4:$B$6,2,FALSE)*N80,"")))</f>
        <v/>
      </c>
      <c r="Q80" s="33">
        <f>IF(A80="","",IF(H80="","",IFERROR(VLOOKUP(H80,Assumptions!$D$4:$E$6,2,FALSE),"")))</f>
        <v/>
      </c>
      <c r="R80" s="33">
        <f>IF(A80="","",IF(OR(P80="",Q80="",NOT(ISNUMBER(O80))),"",IFERROR(SUM(P80,Q80,O80),"")))</f>
        <v/>
      </c>
      <c r="S80" s="33">
        <f>IF(A80="","",IF(OR(NOT(ISNUMBER(F80)),NOT(ISNUMBER(R80))),"",IFERROR(F80*R80,"")))</f>
        <v/>
      </c>
      <c r="T80" s="39" t="n"/>
      <c r="U80" s="33">
        <f>IF(A80="","",IF(OR(NOT(ISNUMBER(T80)),NOT(ISNUMBER(F80))),"",IFERROR(T80/F80,"")))</f>
        <v/>
      </c>
      <c r="V80" s="33">
        <f>IF(A80="","",IF(OR(NOT(ISNUMBER(T80)),NOT(ISNUMBER(S80))),"",IFERROR(T80-S80,"")))</f>
        <v/>
      </c>
      <c r="W80" s="34">
        <f>IF(A80="","",IF(OR(NOT(ISNUMBER(T80)),NOT(ISNUMBER(V80))),"",IFERROR(V80/T80,"")))</f>
        <v/>
      </c>
      <c r="X80" s="17" t="n"/>
      <c r="Y80" s="40" t="n"/>
      <c r="Z80" s="24" t="n"/>
    </row>
    <row r="81" ht="30" customHeight="1">
      <c r="A81" s="17" t="n"/>
      <c r="B81" s="18" t="n"/>
      <c r="C81" s="18" t="n"/>
      <c r="D81" s="37" t="n"/>
      <c r="E81" s="18" t="n"/>
      <c r="F81" s="20" t="n"/>
      <c r="G81" s="18" t="n"/>
      <c r="H81" s="18" t="n"/>
      <c r="I81" s="17" t="n"/>
      <c r="J81" s="17" t="n"/>
      <c r="K81" s="17" t="n"/>
      <c r="L81" s="17" t="n"/>
      <c r="M81" s="17" t="n"/>
      <c r="N81" s="38" t="n"/>
      <c r="O81" s="39" t="n"/>
      <c r="P81" s="35">
        <f>IF(A81="","",IF(OR(G81="",NOT(ISNUMBER(N81))),"",IFERROR(VLOOKUP(G81,Assumptions!$A$4:$B$6,2,FALSE)*N81,"")))</f>
        <v/>
      </c>
      <c r="Q81" s="35">
        <f>IF(A81="","",IF(H81="","",IFERROR(VLOOKUP(H81,Assumptions!$D$4:$E$6,2,FALSE),"")))</f>
        <v/>
      </c>
      <c r="R81" s="35">
        <f>IF(A81="","",IF(OR(P81="",Q81="",NOT(ISNUMBER(O81))),"",IFERROR(SUM(P81,Q81,O81),"")))</f>
        <v/>
      </c>
      <c r="S81" s="35">
        <f>IF(A81="","",IF(OR(NOT(ISNUMBER(F81)),NOT(ISNUMBER(R81))),"",IFERROR(F81*R81,"")))</f>
        <v/>
      </c>
      <c r="T81" s="39" t="n"/>
      <c r="U81" s="35">
        <f>IF(A81="","",IF(OR(NOT(ISNUMBER(T81)),NOT(ISNUMBER(F81))),"",IFERROR(T81/F81,"")))</f>
        <v/>
      </c>
      <c r="V81" s="35">
        <f>IF(A81="","",IF(OR(NOT(ISNUMBER(T81)),NOT(ISNUMBER(S81))),"",IFERROR(T81-S81,"")))</f>
        <v/>
      </c>
      <c r="W81" s="36">
        <f>IF(A81="","",IF(OR(NOT(ISNUMBER(T81)),NOT(ISNUMBER(V81))),"",IFERROR(V81/T81,"")))</f>
        <v/>
      </c>
      <c r="X81" s="17" t="n"/>
      <c r="Y81" s="40" t="n"/>
      <c r="Z81" s="24" t="n"/>
    </row>
    <row r="82" ht="30" customHeight="1">
      <c r="A82" s="17" t="n"/>
      <c r="B82" s="18" t="n"/>
      <c r="C82" s="18" t="n"/>
      <c r="D82" s="37" t="n"/>
      <c r="E82" s="18" t="n"/>
      <c r="F82" s="20" t="n"/>
      <c r="G82" s="18" t="n"/>
      <c r="H82" s="18" t="n"/>
      <c r="I82" s="17" t="n"/>
      <c r="J82" s="17" t="n"/>
      <c r="K82" s="17" t="n"/>
      <c r="L82" s="17" t="n"/>
      <c r="M82" s="17" t="n"/>
      <c r="N82" s="38" t="n"/>
      <c r="O82" s="39" t="n"/>
      <c r="P82" s="33">
        <f>IF(A82="","",IF(OR(G82="",NOT(ISNUMBER(N82))),"",IFERROR(VLOOKUP(G82,Assumptions!$A$4:$B$6,2,FALSE)*N82,"")))</f>
        <v/>
      </c>
      <c r="Q82" s="33">
        <f>IF(A82="","",IF(H82="","",IFERROR(VLOOKUP(H82,Assumptions!$D$4:$E$6,2,FALSE),"")))</f>
        <v/>
      </c>
      <c r="R82" s="33">
        <f>IF(A82="","",IF(OR(P82="",Q82="",NOT(ISNUMBER(O82))),"",IFERROR(SUM(P82,Q82,O82),"")))</f>
        <v/>
      </c>
      <c r="S82" s="33">
        <f>IF(A82="","",IF(OR(NOT(ISNUMBER(F82)),NOT(ISNUMBER(R82))),"",IFERROR(F82*R82,"")))</f>
        <v/>
      </c>
      <c r="T82" s="39" t="n"/>
      <c r="U82" s="33">
        <f>IF(A82="","",IF(OR(NOT(ISNUMBER(T82)),NOT(ISNUMBER(F82))),"",IFERROR(T82/F82,"")))</f>
        <v/>
      </c>
      <c r="V82" s="33">
        <f>IF(A82="","",IF(OR(NOT(ISNUMBER(T82)),NOT(ISNUMBER(S82))),"",IFERROR(T82-S82,"")))</f>
        <v/>
      </c>
      <c r="W82" s="34">
        <f>IF(A82="","",IF(OR(NOT(ISNUMBER(T82)),NOT(ISNUMBER(V82))),"",IFERROR(V82/T82,"")))</f>
        <v/>
      </c>
      <c r="X82" s="17" t="n"/>
      <c r="Y82" s="40" t="n"/>
      <c r="Z82" s="24" t="n"/>
    </row>
    <row r="83" ht="30" customHeight="1">
      <c r="A83" s="17" t="n"/>
      <c r="B83" s="18" t="n"/>
      <c r="C83" s="18" t="n"/>
      <c r="D83" s="37" t="n"/>
      <c r="E83" s="18" t="n"/>
      <c r="F83" s="20" t="n"/>
      <c r="G83" s="18" t="n"/>
      <c r="H83" s="18" t="n"/>
      <c r="I83" s="17" t="n"/>
      <c r="J83" s="17" t="n"/>
      <c r="K83" s="17" t="n"/>
      <c r="L83" s="17" t="n"/>
      <c r="M83" s="17" t="n"/>
      <c r="N83" s="38" t="n"/>
      <c r="O83" s="39" t="n"/>
      <c r="P83" s="35">
        <f>IF(A83="","",IF(OR(G83="",NOT(ISNUMBER(N83))),"",IFERROR(VLOOKUP(G83,Assumptions!$A$4:$B$6,2,FALSE)*N83,"")))</f>
        <v/>
      </c>
      <c r="Q83" s="35">
        <f>IF(A83="","",IF(H83="","",IFERROR(VLOOKUP(H83,Assumptions!$D$4:$E$6,2,FALSE),"")))</f>
        <v/>
      </c>
      <c r="R83" s="35">
        <f>IF(A83="","",IF(OR(P83="",Q83="",NOT(ISNUMBER(O83))),"",IFERROR(SUM(P83,Q83,O83),"")))</f>
        <v/>
      </c>
      <c r="S83" s="35">
        <f>IF(A83="","",IF(OR(NOT(ISNUMBER(F83)),NOT(ISNUMBER(R83))),"",IFERROR(F83*R83,"")))</f>
        <v/>
      </c>
      <c r="T83" s="39" t="n"/>
      <c r="U83" s="35">
        <f>IF(A83="","",IF(OR(NOT(ISNUMBER(T83)),NOT(ISNUMBER(F83))),"",IFERROR(T83/F83,"")))</f>
        <v/>
      </c>
      <c r="V83" s="35">
        <f>IF(A83="","",IF(OR(NOT(ISNUMBER(T83)),NOT(ISNUMBER(S83))),"",IFERROR(T83-S83,"")))</f>
        <v/>
      </c>
      <c r="W83" s="36">
        <f>IF(A83="","",IF(OR(NOT(ISNUMBER(T83)),NOT(ISNUMBER(V83))),"",IFERROR(V83/T83,"")))</f>
        <v/>
      </c>
      <c r="X83" s="17" t="n"/>
      <c r="Y83" s="40" t="n"/>
      <c r="Z83" s="24" t="n"/>
    </row>
    <row r="84" ht="30" customHeight="1">
      <c r="A84" s="17" t="n"/>
      <c r="B84" s="18" t="n"/>
      <c r="C84" s="18" t="n"/>
      <c r="D84" s="37" t="n"/>
      <c r="E84" s="18" t="n"/>
      <c r="F84" s="20" t="n"/>
      <c r="G84" s="18" t="n"/>
      <c r="H84" s="18" t="n"/>
      <c r="I84" s="17" t="n"/>
      <c r="J84" s="17" t="n"/>
      <c r="K84" s="17" t="n"/>
      <c r="L84" s="17" t="n"/>
      <c r="M84" s="17" t="n"/>
      <c r="N84" s="38" t="n"/>
      <c r="O84" s="39" t="n"/>
      <c r="P84" s="33">
        <f>IF(A84="","",IF(OR(G84="",NOT(ISNUMBER(N84))),"",IFERROR(VLOOKUP(G84,Assumptions!$A$4:$B$6,2,FALSE)*N84,"")))</f>
        <v/>
      </c>
      <c r="Q84" s="33">
        <f>IF(A84="","",IF(H84="","",IFERROR(VLOOKUP(H84,Assumptions!$D$4:$E$6,2,FALSE),"")))</f>
        <v/>
      </c>
      <c r="R84" s="33">
        <f>IF(A84="","",IF(OR(P84="",Q84="",NOT(ISNUMBER(O84))),"",IFERROR(SUM(P84,Q84,O84),"")))</f>
        <v/>
      </c>
      <c r="S84" s="33">
        <f>IF(A84="","",IF(OR(NOT(ISNUMBER(F84)),NOT(ISNUMBER(R84))),"",IFERROR(F84*R84,"")))</f>
        <v/>
      </c>
      <c r="T84" s="39" t="n"/>
      <c r="U84" s="33">
        <f>IF(A84="","",IF(OR(NOT(ISNUMBER(T84)),NOT(ISNUMBER(F84))),"",IFERROR(T84/F84,"")))</f>
        <v/>
      </c>
      <c r="V84" s="33">
        <f>IF(A84="","",IF(OR(NOT(ISNUMBER(T84)),NOT(ISNUMBER(S84))),"",IFERROR(T84-S84,"")))</f>
        <v/>
      </c>
      <c r="W84" s="34">
        <f>IF(A84="","",IF(OR(NOT(ISNUMBER(T84)),NOT(ISNUMBER(V84))),"",IFERROR(V84/T84,"")))</f>
        <v/>
      </c>
      <c r="X84" s="17" t="n"/>
      <c r="Y84" s="40" t="n"/>
      <c r="Z84" s="24" t="n"/>
    </row>
    <row r="85" ht="30" customHeight="1">
      <c r="A85" s="17" t="n"/>
      <c r="B85" s="18" t="n"/>
      <c r="C85" s="18" t="n"/>
      <c r="D85" s="37" t="n"/>
      <c r="E85" s="18" t="n"/>
      <c r="F85" s="20" t="n"/>
      <c r="G85" s="18" t="n"/>
      <c r="H85" s="18" t="n"/>
      <c r="I85" s="17" t="n"/>
      <c r="J85" s="17" t="n"/>
      <c r="K85" s="17" t="n"/>
      <c r="L85" s="17" t="n"/>
      <c r="M85" s="17" t="n"/>
      <c r="N85" s="38" t="n"/>
      <c r="O85" s="39" t="n"/>
      <c r="P85" s="35">
        <f>IF(A85="","",IF(OR(G85="",NOT(ISNUMBER(N85))),"",IFERROR(VLOOKUP(G85,Assumptions!$A$4:$B$6,2,FALSE)*N85,"")))</f>
        <v/>
      </c>
      <c r="Q85" s="35">
        <f>IF(A85="","",IF(H85="","",IFERROR(VLOOKUP(H85,Assumptions!$D$4:$E$6,2,FALSE),"")))</f>
        <v/>
      </c>
      <c r="R85" s="35">
        <f>IF(A85="","",IF(OR(P85="",Q85="",NOT(ISNUMBER(O85))),"",IFERROR(SUM(P85,Q85,O85),"")))</f>
        <v/>
      </c>
      <c r="S85" s="35">
        <f>IF(A85="","",IF(OR(NOT(ISNUMBER(F85)),NOT(ISNUMBER(R85))),"",IFERROR(F85*R85,"")))</f>
        <v/>
      </c>
      <c r="T85" s="39" t="n"/>
      <c r="U85" s="35">
        <f>IF(A85="","",IF(OR(NOT(ISNUMBER(T85)),NOT(ISNUMBER(F85))),"",IFERROR(T85/F85,"")))</f>
        <v/>
      </c>
      <c r="V85" s="35">
        <f>IF(A85="","",IF(OR(NOT(ISNUMBER(T85)),NOT(ISNUMBER(S85))),"",IFERROR(T85-S85,"")))</f>
        <v/>
      </c>
      <c r="W85" s="36">
        <f>IF(A85="","",IF(OR(NOT(ISNUMBER(T85)),NOT(ISNUMBER(V85))),"",IFERROR(V85/T85,"")))</f>
        <v/>
      </c>
      <c r="X85" s="17" t="n"/>
      <c r="Y85" s="40" t="n"/>
      <c r="Z85" s="24" t="n"/>
    </row>
    <row r="86" ht="30" customHeight="1">
      <c r="A86" s="17" t="n"/>
      <c r="B86" s="18" t="n"/>
      <c r="C86" s="18" t="n"/>
      <c r="D86" s="37" t="n"/>
      <c r="E86" s="18" t="n"/>
      <c r="F86" s="20" t="n"/>
      <c r="G86" s="18" t="n"/>
      <c r="H86" s="18" t="n"/>
      <c r="I86" s="17" t="n"/>
      <c r="J86" s="17" t="n"/>
      <c r="K86" s="17" t="n"/>
      <c r="L86" s="17" t="n"/>
      <c r="M86" s="17" t="n"/>
      <c r="N86" s="38" t="n"/>
      <c r="O86" s="39" t="n"/>
      <c r="P86" s="33">
        <f>IF(A86="","",IF(OR(G86="",NOT(ISNUMBER(N86))),"",IFERROR(VLOOKUP(G86,Assumptions!$A$4:$B$6,2,FALSE)*N86,"")))</f>
        <v/>
      </c>
      <c r="Q86" s="33">
        <f>IF(A86="","",IF(H86="","",IFERROR(VLOOKUP(H86,Assumptions!$D$4:$E$6,2,FALSE),"")))</f>
        <v/>
      </c>
      <c r="R86" s="33">
        <f>IF(A86="","",IF(OR(P86="",Q86="",NOT(ISNUMBER(O86))),"",IFERROR(SUM(P86,Q86,O86),"")))</f>
        <v/>
      </c>
      <c r="S86" s="33">
        <f>IF(A86="","",IF(OR(NOT(ISNUMBER(F86)),NOT(ISNUMBER(R86))),"",IFERROR(F86*R86,"")))</f>
        <v/>
      </c>
      <c r="T86" s="39" t="n"/>
      <c r="U86" s="33">
        <f>IF(A86="","",IF(OR(NOT(ISNUMBER(T86)),NOT(ISNUMBER(F86))),"",IFERROR(T86/F86,"")))</f>
        <v/>
      </c>
      <c r="V86" s="33">
        <f>IF(A86="","",IF(OR(NOT(ISNUMBER(T86)),NOT(ISNUMBER(S86))),"",IFERROR(T86-S86,"")))</f>
        <v/>
      </c>
      <c r="W86" s="34">
        <f>IF(A86="","",IF(OR(NOT(ISNUMBER(T86)),NOT(ISNUMBER(V86))),"",IFERROR(V86/T86,"")))</f>
        <v/>
      </c>
      <c r="X86" s="17" t="n"/>
      <c r="Y86" s="40" t="n"/>
      <c r="Z86" s="24" t="n"/>
    </row>
    <row r="87" ht="30" customHeight="1">
      <c r="A87" s="17" t="n"/>
      <c r="B87" s="18" t="n"/>
      <c r="C87" s="18" t="n"/>
      <c r="D87" s="37" t="n"/>
      <c r="E87" s="18" t="n"/>
      <c r="F87" s="20" t="n"/>
      <c r="G87" s="18" t="n"/>
      <c r="H87" s="18" t="n"/>
      <c r="I87" s="17" t="n"/>
      <c r="J87" s="17" t="n"/>
      <c r="K87" s="17" t="n"/>
      <c r="L87" s="17" t="n"/>
      <c r="M87" s="17" t="n"/>
      <c r="N87" s="38" t="n"/>
      <c r="O87" s="39" t="n"/>
      <c r="P87" s="35">
        <f>IF(A87="","",IF(OR(G87="",NOT(ISNUMBER(N87))),"",IFERROR(VLOOKUP(G87,Assumptions!$A$4:$B$6,2,FALSE)*N87,"")))</f>
        <v/>
      </c>
      <c r="Q87" s="35">
        <f>IF(A87="","",IF(H87="","",IFERROR(VLOOKUP(H87,Assumptions!$D$4:$E$6,2,FALSE),"")))</f>
        <v/>
      </c>
      <c r="R87" s="35">
        <f>IF(A87="","",IF(OR(P87="",Q87="",NOT(ISNUMBER(O87))),"",IFERROR(SUM(P87,Q87,O87),"")))</f>
        <v/>
      </c>
      <c r="S87" s="35">
        <f>IF(A87="","",IF(OR(NOT(ISNUMBER(F87)),NOT(ISNUMBER(R87))),"",IFERROR(F87*R87,"")))</f>
        <v/>
      </c>
      <c r="T87" s="39" t="n"/>
      <c r="U87" s="35">
        <f>IF(A87="","",IF(OR(NOT(ISNUMBER(T87)),NOT(ISNUMBER(F87))),"",IFERROR(T87/F87,"")))</f>
        <v/>
      </c>
      <c r="V87" s="35">
        <f>IF(A87="","",IF(OR(NOT(ISNUMBER(T87)),NOT(ISNUMBER(S87))),"",IFERROR(T87-S87,"")))</f>
        <v/>
      </c>
      <c r="W87" s="36">
        <f>IF(A87="","",IF(OR(NOT(ISNUMBER(T87)),NOT(ISNUMBER(V87))),"",IFERROR(V87/T87,"")))</f>
        <v/>
      </c>
      <c r="X87" s="17" t="n"/>
      <c r="Y87" s="40" t="n"/>
      <c r="Z87" s="24" t="n"/>
    </row>
    <row r="88" ht="30" customHeight="1">
      <c r="A88" s="17" t="n"/>
      <c r="B88" s="18" t="n"/>
      <c r="C88" s="18" t="n"/>
      <c r="D88" s="37" t="n"/>
      <c r="E88" s="18" t="n"/>
      <c r="F88" s="20" t="n"/>
      <c r="G88" s="18" t="n"/>
      <c r="H88" s="18" t="n"/>
      <c r="I88" s="17" t="n"/>
      <c r="J88" s="17" t="n"/>
      <c r="K88" s="17" t="n"/>
      <c r="L88" s="17" t="n"/>
      <c r="M88" s="17" t="n"/>
      <c r="N88" s="38" t="n"/>
      <c r="O88" s="39" t="n"/>
      <c r="P88" s="33">
        <f>IF(A88="","",IF(OR(G88="",NOT(ISNUMBER(N88))),"",IFERROR(VLOOKUP(G88,Assumptions!$A$4:$B$6,2,FALSE)*N88,"")))</f>
        <v/>
      </c>
      <c r="Q88" s="33">
        <f>IF(A88="","",IF(H88="","",IFERROR(VLOOKUP(H88,Assumptions!$D$4:$E$6,2,FALSE),"")))</f>
        <v/>
      </c>
      <c r="R88" s="33">
        <f>IF(A88="","",IF(OR(P88="",Q88="",NOT(ISNUMBER(O88))),"",IFERROR(SUM(P88,Q88,O88),"")))</f>
        <v/>
      </c>
      <c r="S88" s="33">
        <f>IF(A88="","",IF(OR(NOT(ISNUMBER(F88)),NOT(ISNUMBER(R88))),"",IFERROR(F88*R88,"")))</f>
        <v/>
      </c>
      <c r="T88" s="39" t="n"/>
      <c r="U88" s="33">
        <f>IF(A88="","",IF(OR(NOT(ISNUMBER(T88)),NOT(ISNUMBER(F88))),"",IFERROR(T88/F88,"")))</f>
        <v/>
      </c>
      <c r="V88" s="33">
        <f>IF(A88="","",IF(OR(NOT(ISNUMBER(T88)),NOT(ISNUMBER(S88))),"",IFERROR(T88-S88,"")))</f>
        <v/>
      </c>
      <c r="W88" s="34">
        <f>IF(A88="","",IF(OR(NOT(ISNUMBER(T88)),NOT(ISNUMBER(V88))),"",IFERROR(V88/T88,"")))</f>
        <v/>
      </c>
      <c r="X88" s="17" t="n"/>
      <c r="Y88" s="40" t="n"/>
      <c r="Z88" s="24" t="n"/>
    </row>
    <row r="89" ht="30" customHeight="1">
      <c r="A89" s="17" t="n"/>
      <c r="B89" s="18" t="n"/>
      <c r="C89" s="18" t="n"/>
      <c r="D89" s="37" t="n"/>
      <c r="E89" s="18" t="n"/>
      <c r="F89" s="20" t="n"/>
      <c r="G89" s="18" t="n"/>
      <c r="H89" s="18" t="n"/>
      <c r="I89" s="17" t="n"/>
      <c r="J89" s="17" t="n"/>
      <c r="K89" s="17" t="n"/>
      <c r="L89" s="17" t="n"/>
      <c r="M89" s="17" t="n"/>
      <c r="N89" s="38" t="n"/>
      <c r="O89" s="39" t="n"/>
      <c r="P89" s="35">
        <f>IF(A89="","",IF(OR(G89="",NOT(ISNUMBER(N89))),"",IFERROR(VLOOKUP(G89,Assumptions!$A$4:$B$6,2,FALSE)*N89,"")))</f>
        <v/>
      </c>
      <c r="Q89" s="35">
        <f>IF(A89="","",IF(H89="","",IFERROR(VLOOKUP(H89,Assumptions!$D$4:$E$6,2,FALSE),"")))</f>
        <v/>
      </c>
      <c r="R89" s="35">
        <f>IF(A89="","",IF(OR(P89="",Q89="",NOT(ISNUMBER(O89))),"",IFERROR(SUM(P89,Q89,O89),"")))</f>
        <v/>
      </c>
      <c r="S89" s="35">
        <f>IF(A89="","",IF(OR(NOT(ISNUMBER(F89)),NOT(ISNUMBER(R89))),"",IFERROR(F89*R89,"")))</f>
        <v/>
      </c>
      <c r="T89" s="39" t="n"/>
      <c r="U89" s="35">
        <f>IF(A89="","",IF(OR(NOT(ISNUMBER(T89)),NOT(ISNUMBER(F89))),"",IFERROR(T89/F89,"")))</f>
        <v/>
      </c>
      <c r="V89" s="35">
        <f>IF(A89="","",IF(OR(NOT(ISNUMBER(T89)),NOT(ISNUMBER(S89))),"",IFERROR(T89-S89,"")))</f>
        <v/>
      </c>
      <c r="W89" s="36">
        <f>IF(A89="","",IF(OR(NOT(ISNUMBER(T89)),NOT(ISNUMBER(V89))),"",IFERROR(V89/T89,"")))</f>
        <v/>
      </c>
      <c r="X89" s="17" t="n"/>
      <c r="Y89" s="40" t="n"/>
      <c r="Z89" s="24" t="n"/>
    </row>
    <row r="90" ht="30" customHeight="1">
      <c r="A90" s="17" t="n"/>
      <c r="B90" s="18" t="n"/>
      <c r="C90" s="18" t="n"/>
      <c r="D90" s="37" t="n"/>
      <c r="E90" s="18" t="n"/>
      <c r="F90" s="20" t="n"/>
      <c r="G90" s="18" t="n"/>
      <c r="H90" s="18" t="n"/>
      <c r="I90" s="17" t="n"/>
      <c r="J90" s="17" t="n"/>
      <c r="K90" s="17" t="n"/>
      <c r="L90" s="17" t="n"/>
      <c r="M90" s="17" t="n"/>
      <c r="N90" s="38" t="n"/>
      <c r="O90" s="39" t="n"/>
      <c r="P90" s="33">
        <f>IF(A90="","",IF(OR(G90="",NOT(ISNUMBER(N90))),"",IFERROR(VLOOKUP(G90,Assumptions!$A$4:$B$6,2,FALSE)*N90,"")))</f>
        <v/>
      </c>
      <c r="Q90" s="33">
        <f>IF(A90="","",IF(H90="","",IFERROR(VLOOKUP(H90,Assumptions!$D$4:$E$6,2,FALSE),"")))</f>
        <v/>
      </c>
      <c r="R90" s="33">
        <f>IF(A90="","",IF(OR(P90="",Q90="",NOT(ISNUMBER(O90))),"",IFERROR(SUM(P90,Q90,O90),"")))</f>
        <v/>
      </c>
      <c r="S90" s="33">
        <f>IF(A90="","",IF(OR(NOT(ISNUMBER(F90)),NOT(ISNUMBER(R90))),"",IFERROR(F90*R90,"")))</f>
        <v/>
      </c>
      <c r="T90" s="39" t="n"/>
      <c r="U90" s="33">
        <f>IF(A90="","",IF(OR(NOT(ISNUMBER(T90)),NOT(ISNUMBER(F90))),"",IFERROR(T90/F90,"")))</f>
        <v/>
      </c>
      <c r="V90" s="33">
        <f>IF(A90="","",IF(OR(NOT(ISNUMBER(T90)),NOT(ISNUMBER(S90))),"",IFERROR(T90-S90,"")))</f>
        <v/>
      </c>
      <c r="W90" s="34">
        <f>IF(A90="","",IF(OR(NOT(ISNUMBER(T90)),NOT(ISNUMBER(V90))),"",IFERROR(V90/T90,"")))</f>
        <v/>
      </c>
      <c r="X90" s="17" t="n"/>
      <c r="Y90" s="40" t="n"/>
      <c r="Z90" s="24" t="n"/>
    </row>
    <row r="91" ht="30" customHeight="1">
      <c r="A91" s="17" t="n"/>
      <c r="B91" s="18" t="n"/>
      <c r="C91" s="18" t="n"/>
      <c r="D91" s="37" t="n"/>
      <c r="E91" s="18" t="n"/>
      <c r="F91" s="20" t="n"/>
      <c r="G91" s="18" t="n"/>
      <c r="H91" s="18" t="n"/>
      <c r="I91" s="17" t="n"/>
      <c r="J91" s="17" t="n"/>
      <c r="K91" s="17" t="n"/>
      <c r="L91" s="17" t="n"/>
      <c r="M91" s="17" t="n"/>
      <c r="N91" s="38" t="n"/>
      <c r="O91" s="39" t="n"/>
      <c r="P91" s="35">
        <f>IF(A91="","",IF(OR(G91="",NOT(ISNUMBER(N91))),"",IFERROR(VLOOKUP(G91,Assumptions!$A$4:$B$6,2,FALSE)*N91,"")))</f>
        <v/>
      </c>
      <c r="Q91" s="35">
        <f>IF(A91="","",IF(H91="","",IFERROR(VLOOKUP(H91,Assumptions!$D$4:$E$6,2,FALSE),"")))</f>
        <v/>
      </c>
      <c r="R91" s="35">
        <f>IF(A91="","",IF(OR(P91="",Q91="",NOT(ISNUMBER(O91))),"",IFERROR(SUM(P91,Q91,O91),"")))</f>
        <v/>
      </c>
      <c r="S91" s="35">
        <f>IF(A91="","",IF(OR(NOT(ISNUMBER(F91)),NOT(ISNUMBER(R91))),"",IFERROR(F91*R91,"")))</f>
        <v/>
      </c>
      <c r="T91" s="39" t="n"/>
      <c r="U91" s="35">
        <f>IF(A91="","",IF(OR(NOT(ISNUMBER(T91)),NOT(ISNUMBER(F91))),"",IFERROR(T91/F91,"")))</f>
        <v/>
      </c>
      <c r="V91" s="35">
        <f>IF(A91="","",IF(OR(NOT(ISNUMBER(T91)),NOT(ISNUMBER(S91))),"",IFERROR(T91-S91,"")))</f>
        <v/>
      </c>
      <c r="W91" s="36">
        <f>IF(A91="","",IF(OR(NOT(ISNUMBER(T91)),NOT(ISNUMBER(V91))),"",IFERROR(V91/T91,"")))</f>
        <v/>
      </c>
      <c r="X91" s="17" t="n"/>
      <c r="Y91" s="40" t="n"/>
      <c r="Z91" s="24" t="n"/>
    </row>
    <row r="92" ht="30" customHeight="1">
      <c r="A92" s="17" t="n"/>
      <c r="B92" s="18" t="n"/>
      <c r="C92" s="18" t="n"/>
      <c r="D92" s="37" t="n"/>
      <c r="E92" s="18" t="n"/>
      <c r="F92" s="20" t="n"/>
      <c r="G92" s="18" t="n"/>
      <c r="H92" s="18" t="n"/>
      <c r="I92" s="17" t="n"/>
      <c r="J92" s="17" t="n"/>
      <c r="K92" s="17" t="n"/>
      <c r="L92" s="17" t="n"/>
      <c r="M92" s="17" t="n"/>
      <c r="N92" s="38" t="n"/>
      <c r="O92" s="39" t="n"/>
      <c r="P92" s="33">
        <f>IF(A92="","",IF(OR(G92="",NOT(ISNUMBER(N92))),"",IFERROR(VLOOKUP(G92,Assumptions!$A$4:$B$6,2,FALSE)*N92,"")))</f>
        <v/>
      </c>
      <c r="Q92" s="33">
        <f>IF(A92="","",IF(H92="","",IFERROR(VLOOKUP(H92,Assumptions!$D$4:$E$6,2,FALSE),"")))</f>
        <v/>
      </c>
      <c r="R92" s="33">
        <f>IF(A92="","",IF(OR(P92="",Q92="",NOT(ISNUMBER(O92))),"",IFERROR(SUM(P92,Q92,O92),"")))</f>
        <v/>
      </c>
      <c r="S92" s="33">
        <f>IF(A92="","",IF(OR(NOT(ISNUMBER(F92)),NOT(ISNUMBER(R92))),"",IFERROR(F92*R92,"")))</f>
        <v/>
      </c>
      <c r="T92" s="39" t="n"/>
      <c r="U92" s="33">
        <f>IF(A92="","",IF(OR(NOT(ISNUMBER(T92)),NOT(ISNUMBER(F92))),"",IFERROR(T92/F92,"")))</f>
        <v/>
      </c>
      <c r="V92" s="33">
        <f>IF(A92="","",IF(OR(NOT(ISNUMBER(T92)),NOT(ISNUMBER(S92))),"",IFERROR(T92-S92,"")))</f>
        <v/>
      </c>
      <c r="W92" s="34">
        <f>IF(A92="","",IF(OR(NOT(ISNUMBER(T92)),NOT(ISNUMBER(V92))),"",IFERROR(V92/T92,"")))</f>
        <v/>
      </c>
      <c r="X92" s="17" t="n"/>
      <c r="Y92" s="40" t="n"/>
      <c r="Z92" s="24" t="n"/>
    </row>
    <row r="93" ht="30" customHeight="1">
      <c r="A93" s="17" t="n"/>
      <c r="B93" s="18" t="n"/>
      <c r="C93" s="18" t="n"/>
      <c r="D93" s="37" t="n"/>
      <c r="E93" s="18" t="n"/>
      <c r="F93" s="20" t="n"/>
      <c r="G93" s="18" t="n"/>
      <c r="H93" s="18" t="n"/>
      <c r="I93" s="17" t="n"/>
      <c r="J93" s="17" t="n"/>
      <c r="K93" s="17" t="n"/>
      <c r="L93" s="17" t="n"/>
      <c r="M93" s="17" t="n"/>
      <c r="N93" s="38" t="n"/>
      <c r="O93" s="39" t="n"/>
      <c r="P93" s="35">
        <f>IF(A93="","",IF(OR(G93="",NOT(ISNUMBER(N93))),"",IFERROR(VLOOKUP(G93,Assumptions!$A$4:$B$6,2,FALSE)*N93,"")))</f>
        <v/>
      </c>
      <c r="Q93" s="35">
        <f>IF(A93="","",IF(H93="","",IFERROR(VLOOKUP(H93,Assumptions!$D$4:$E$6,2,FALSE),"")))</f>
        <v/>
      </c>
      <c r="R93" s="35">
        <f>IF(A93="","",IF(OR(P93="",Q93="",NOT(ISNUMBER(O93))),"",IFERROR(SUM(P93,Q93,O93),"")))</f>
        <v/>
      </c>
      <c r="S93" s="35">
        <f>IF(A93="","",IF(OR(NOT(ISNUMBER(F93)),NOT(ISNUMBER(R93))),"",IFERROR(F93*R93,"")))</f>
        <v/>
      </c>
      <c r="T93" s="39" t="n"/>
      <c r="U93" s="35">
        <f>IF(A93="","",IF(OR(NOT(ISNUMBER(T93)),NOT(ISNUMBER(F93))),"",IFERROR(T93/F93,"")))</f>
        <v/>
      </c>
      <c r="V93" s="35">
        <f>IF(A93="","",IF(OR(NOT(ISNUMBER(T93)),NOT(ISNUMBER(S93))),"",IFERROR(T93-S93,"")))</f>
        <v/>
      </c>
      <c r="W93" s="36">
        <f>IF(A93="","",IF(OR(NOT(ISNUMBER(T93)),NOT(ISNUMBER(V93))),"",IFERROR(V93/T93,"")))</f>
        <v/>
      </c>
      <c r="X93" s="17" t="n"/>
      <c r="Y93" s="40" t="n"/>
      <c r="Z93" s="24" t="n"/>
    </row>
    <row r="94" ht="30" customHeight="1">
      <c r="A94" s="17" t="n"/>
      <c r="B94" s="18" t="n"/>
      <c r="C94" s="18" t="n"/>
      <c r="D94" s="37" t="n"/>
      <c r="E94" s="18" t="n"/>
      <c r="F94" s="20" t="n"/>
      <c r="G94" s="18" t="n"/>
      <c r="H94" s="18" t="n"/>
      <c r="I94" s="17" t="n"/>
      <c r="J94" s="17" t="n"/>
      <c r="K94" s="17" t="n"/>
      <c r="L94" s="17" t="n"/>
      <c r="M94" s="17" t="n"/>
      <c r="N94" s="38" t="n"/>
      <c r="O94" s="39" t="n"/>
      <c r="P94" s="33">
        <f>IF(A94="","",IF(OR(G94="",NOT(ISNUMBER(N94))),"",IFERROR(VLOOKUP(G94,Assumptions!$A$4:$B$6,2,FALSE)*N94,"")))</f>
        <v/>
      </c>
      <c r="Q94" s="33">
        <f>IF(A94="","",IF(H94="","",IFERROR(VLOOKUP(H94,Assumptions!$D$4:$E$6,2,FALSE),"")))</f>
        <v/>
      </c>
      <c r="R94" s="33">
        <f>IF(A94="","",IF(OR(P94="",Q94="",NOT(ISNUMBER(O94))),"",IFERROR(SUM(P94,Q94,O94),"")))</f>
        <v/>
      </c>
      <c r="S94" s="33">
        <f>IF(A94="","",IF(OR(NOT(ISNUMBER(F94)),NOT(ISNUMBER(R94))),"",IFERROR(F94*R94,"")))</f>
        <v/>
      </c>
      <c r="T94" s="39" t="n"/>
      <c r="U94" s="33">
        <f>IF(A94="","",IF(OR(NOT(ISNUMBER(T94)),NOT(ISNUMBER(F94))),"",IFERROR(T94/F94,"")))</f>
        <v/>
      </c>
      <c r="V94" s="33">
        <f>IF(A94="","",IF(OR(NOT(ISNUMBER(T94)),NOT(ISNUMBER(S94))),"",IFERROR(T94-S94,"")))</f>
        <v/>
      </c>
      <c r="W94" s="34">
        <f>IF(A94="","",IF(OR(NOT(ISNUMBER(T94)),NOT(ISNUMBER(V94))),"",IFERROR(V94/T94,"")))</f>
        <v/>
      </c>
      <c r="X94" s="17" t="n"/>
      <c r="Y94" s="40" t="n"/>
      <c r="Z94" s="24" t="n"/>
    </row>
    <row r="95" ht="30" customHeight="1">
      <c r="A95" s="17" t="n"/>
      <c r="B95" s="18" t="n"/>
      <c r="C95" s="18" t="n"/>
      <c r="D95" s="37" t="n"/>
      <c r="E95" s="18" t="n"/>
      <c r="F95" s="20" t="n"/>
      <c r="G95" s="18" t="n"/>
      <c r="H95" s="18" t="n"/>
      <c r="I95" s="17" t="n"/>
      <c r="J95" s="17" t="n"/>
      <c r="K95" s="17" t="n"/>
      <c r="L95" s="17" t="n"/>
      <c r="M95" s="17" t="n"/>
      <c r="N95" s="38" t="n"/>
      <c r="O95" s="39" t="n"/>
      <c r="P95" s="35">
        <f>IF(A95="","",IF(OR(G95="",NOT(ISNUMBER(N95))),"",IFERROR(VLOOKUP(G95,Assumptions!$A$4:$B$6,2,FALSE)*N95,"")))</f>
        <v/>
      </c>
      <c r="Q95" s="35">
        <f>IF(A95="","",IF(H95="","",IFERROR(VLOOKUP(H95,Assumptions!$D$4:$E$6,2,FALSE),"")))</f>
        <v/>
      </c>
      <c r="R95" s="35">
        <f>IF(A95="","",IF(OR(P95="",Q95="",NOT(ISNUMBER(O95))),"",IFERROR(SUM(P95,Q95,O95),"")))</f>
        <v/>
      </c>
      <c r="S95" s="35">
        <f>IF(A95="","",IF(OR(NOT(ISNUMBER(F95)),NOT(ISNUMBER(R95))),"",IFERROR(F95*R95,"")))</f>
        <v/>
      </c>
      <c r="T95" s="39" t="n"/>
      <c r="U95" s="35">
        <f>IF(A95="","",IF(OR(NOT(ISNUMBER(T95)),NOT(ISNUMBER(F95))),"",IFERROR(T95/F95,"")))</f>
        <v/>
      </c>
      <c r="V95" s="35">
        <f>IF(A95="","",IF(OR(NOT(ISNUMBER(T95)),NOT(ISNUMBER(S95))),"",IFERROR(T95-S95,"")))</f>
        <v/>
      </c>
      <c r="W95" s="36">
        <f>IF(A95="","",IF(OR(NOT(ISNUMBER(T95)),NOT(ISNUMBER(V95))),"",IFERROR(V95/T95,"")))</f>
        <v/>
      </c>
      <c r="X95" s="17" t="n"/>
      <c r="Y95" s="40" t="n"/>
      <c r="Z95" s="24" t="n"/>
    </row>
    <row r="96" ht="30" customHeight="1">
      <c r="A96" s="17" t="n"/>
      <c r="B96" s="18" t="n"/>
      <c r="C96" s="18" t="n"/>
      <c r="D96" s="37" t="n"/>
      <c r="E96" s="18" t="n"/>
      <c r="F96" s="20" t="n"/>
      <c r="G96" s="18" t="n"/>
      <c r="H96" s="18" t="n"/>
      <c r="I96" s="17" t="n"/>
      <c r="J96" s="17" t="n"/>
      <c r="K96" s="17" t="n"/>
      <c r="L96" s="17" t="n"/>
      <c r="M96" s="17" t="n"/>
      <c r="N96" s="38" t="n"/>
      <c r="O96" s="39" t="n"/>
      <c r="P96" s="33">
        <f>IF(A96="","",IF(OR(G96="",NOT(ISNUMBER(N96))),"",IFERROR(VLOOKUP(G96,Assumptions!$A$4:$B$6,2,FALSE)*N96,"")))</f>
        <v/>
      </c>
      <c r="Q96" s="33">
        <f>IF(A96="","",IF(H96="","",IFERROR(VLOOKUP(H96,Assumptions!$D$4:$E$6,2,FALSE),"")))</f>
        <v/>
      </c>
      <c r="R96" s="33">
        <f>IF(A96="","",IF(OR(P96="",Q96="",NOT(ISNUMBER(O96))),"",IFERROR(SUM(P96,Q96,O96),"")))</f>
        <v/>
      </c>
      <c r="S96" s="33">
        <f>IF(A96="","",IF(OR(NOT(ISNUMBER(F96)),NOT(ISNUMBER(R96))),"",IFERROR(F96*R96,"")))</f>
        <v/>
      </c>
      <c r="T96" s="39" t="n"/>
      <c r="U96" s="33">
        <f>IF(A96="","",IF(OR(NOT(ISNUMBER(T96)),NOT(ISNUMBER(F96))),"",IFERROR(T96/F96,"")))</f>
        <v/>
      </c>
      <c r="V96" s="33">
        <f>IF(A96="","",IF(OR(NOT(ISNUMBER(T96)),NOT(ISNUMBER(S96))),"",IFERROR(T96-S96,"")))</f>
        <v/>
      </c>
      <c r="W96" s="34">
        <f>IF(A96="","",IF(OR(NOT(ISNUMBER(T96)),NOT(ISNUMBER(V96))),"",IFERROR(V96/T96,"")))</f>
        <v/>
      </c>
      <c r="X96" s="17" t="n"/>
      <c r="Y96" s="40" t="n"/>
      <c r="Z96" s="24" t="n"/>
    </row>
    <row r="97" ht="30" customHeight="1">
      <c r="A97" s="17" t="n"/>
      <c r="B97" s="18" t="n"/>
      <c r="C97" s="18" t="n"/>
      <c r="D97" s="37" t="n"/>
      <c r="E97" s="18" t="n"/>
      <c r="F97" s="20" t="n"/>
      <c r="G97" s="18" t="n"/>
      <c r="H97" s="18" t="n"/>
      <c r="I97" s="17" t="n"/>
      <c r="J97" s="17" t="n"/>
      <c r="K97" s="17" t="n"/>
      <c r="L97" s="17" t="n"/>
      <c r="M97" s="17" t="n"/>
      <c r="N97" s="38" t="n"/>
      <c r="O97" s="39" t="n"/>
      <c r="P97" s="35">
        <f>IF(A97="","",IF(OR(G97="",NOT(ISNUMBER(N97))),"",IFERROR(VLOOKUP(G97,Assumptions!$A$4:$B$6,2,FALSE)*N97,"")))</f>
        <v/>
      </c>
      <c r="Q97" s="35">
        <f>IF(A97="","",IF(H97="","",IFERROR(VLOOKUP(H97,Assumptions!$D$4:$E$6,2,FALSE),"")))</f>
        <v/>
      </c>
      <c r="R97" s="35">
        <f>IF(A97="","",IF(OR(P97="",Q97="",NOT(ISNUMBER(O97))),"",IFERROR(SUM(P97,Q97,O97),"")))</f>
        <v/>
      </c>
      <c r="S97" s="35">
        <f>IF(A97="","",IF(OR(NOT(ISNUMBER(F97)),NOT(ISNUMBER(R97))),"",IFERROR(F97*R97,"")))</f>
        <v/>
      </c>
      <c r="T97" s="39" t="n"/>
      <c r="U97" s="35">
        <f>IF(A97="","",IF(OR(NOT(ISNUMBER(T97)),NOT(ISNUMBER(F97))),"",IFERROR(T97/F97,"")))</f>
        <v/>
      </c>
      <c r="V97" s="35">
        <f>IF(A97="","",IF(OR(NOT(ISNUMBER(T97)),NOT(ISNUMBER(S97))),"",IFERROR(T97-S97,"")))</f>
        <v/>
      </c>
      <c r="W97" s="36">
        <f>IF(A97="","",IF(OR(NOT(ISNUMBER(T97)),NOT(ISNUMBER(V97))),"",IFERROR(V97/T97,"")))</f>
        <v/>
      </c>
      <c r="X97" s="17" t="n"/>
      <c r="Y97" s="40" t="n"/>
      <c r="Z97" s="24" t="n"/>
    </row>
    <row r="98" ht="30" customHeight="1">
      <c r="A98" s="17" t="n"/>
      <c r="B98" s="18" t="n"/>
      <c r="C98" s="18" t="n"/>
      <c r="D98" s="37" t="n"/>
      <c r="E98" s="18" t="n"/>
      <c r="F98" s="20" t="n"/>
      <c r="G98" s="18" t="n"/>
      <c r="H98" s="18" t="n"/>
      <c r="I98" s="17" t="n"/>
      <c r="J98" s="17" t="n"/>
      <c r="K98" s="17" t="n"/>
      <c r="L98" s="17" t="n"/>
      <c r="M98" s="17" t="n"/>
      <c r="N98" s="38" t="n"/>
      <c r="O98" s="39" t="n"/>
      <c r="P98" s="33">
        <f>IF(A98="","",IF(OR(G98="",NOT(ISNUMBER(N98))),"",IFERROR(VLOOKUP(G98,Assumptions!$A$4:$B$6,2,FALSE)*N98,"")))</f>
        <v/>
      </c>
      <c r="Q98" s="33">
        <f>IF(A98="","",IF(H98="","",IFERROR(VLOOKUP(H98,Assumptions!$D$4:$E$6,2,FALSE),"")))</f>
        <v/>
      </c>
      <c r="R98" s="33">
        <f>IF(A98="","",IF(OR(P98="",Q98="",NOT(ISNUMBER(O98))),"",IFERROR(SUM(P98,Q98,O98),"")))</f>
        <v/>
      </c>
      <c r="S98" s="33">
        <f>IF(A98="","",IF(OR(NOT(ISNUMBER(F98)),NOT(ISNUMBER(R98))),"",IFERROR(F98*R98,"")))</f>
        <v/>
      </c>
      <c r="T98" s="39" t="n"/>
      <c r="U98" s="33">
        <f>IF(A98="","",IF(OR(NOT(ISNUMBER(T98)),NOT(ISNUMBER(F98))),"",IFERROR(T98/F98,"")))</f>
        <v/>
      </c>
      <c r="V98" s="33">
        <f>IF(A98="","",IF(OR(NOT(ISNUMBER(T98)),NOT(ISNUMBER(S98))),"",IFERROR(T98-S98,"")))</f>
        <v/>
      </c>
      <c r="W98" s="34">
        <f>IF(A98="","",IF(OR(NOT(ISNUMBER(T98)),NOT(ISNUMBER(V98))),"",IFERROR(V98/T98,"")))</f>
        <v/>
      </c>
      <c r="X98" s="17" t="n"/>
      <c r="Y98" s="40" t="n"/>
      <c r="Z98" s="24" t="n"/>
    </row>
    <row r="99" ht="30" customHeight="1">
      <c r="A99" s="17" t="n"/>
      <c r="B99" s="18" t="n"/>
      <c r="C99" s="18" t="n"/>
      <c r="D99" s="37" t="n"/>
      <c r="E99" s="18" t="n"/>
      <c r="F99" s="20" t="n"/>
      <c r="G99" s="18" t="n"/>
      <c r="H99" s="18" t="n"/>
      <c r="I99" s="17" t="n"/>
      <c r="J99" s="17" t="n"/>
      <c r="K99" s="17" t="n"/>
      <c r="L99" s="17" t="n"/>
      <c r="M99" s="17" t="n"/>
      <c r="N99" s="38" t="n"/>
      <c r="O99" s="39" t="n"/>
      <c r="P99" s="35">
        <f>IF(A99="","",IF(OR(G99="",NOT(ISNUMBER(N99))),"",IFERROR(VLOOKUP(G99,Assumptions!$A$4:$B$6,2,FALSE)*N99,"")))</f>
        <v/>
      </c>
      <c r="Q99" s="35">
        <f>IF(A99="","",IF(H99="","",IFERROR(VLOOKUP(H99,Assumptions!$D$4:$E$6,2,FALSE),"")))</f>
        <v/>
      </c>
      <c r="R99" s="35">
        <f>IF(A99="","",IF(OR(P99="",Q99="",NOT(ISNUMBER(O99))),"",IFERROR(SUM(P99,Q99,O99),"")))</f>
        <v/>
      </c>
      <c r="S99" s="35">
        <f>IF(A99="","",IF(OR(NOT(ISNUMBER(F99)),NOT(ISNUMBER(R99))),"",IFERROR(F99*R99,"")))</f>
        <v/>
      </c>
      <c r="T99" s="39" t="n"/>
      <c r="U99" s="35">
        <f>IF(A99="","",IF(OR(NOT(ISNUMBER(T99)),NOT(ISNUMBER(F99))),"",IFERROR(T99/F99,"")))</f>
        <v/>
      </c>
      <c r="V99" s="35">
        <f>IF(A99="","",IF(OR(NOT(ISNUMBER(T99)),NOT(ISNUMBER(S99))),"",IFERROR(T99-S99,"")))</f>
        <v/>
      </c>
      <c r="W99" s="36">
        <f>IF(A99="","",IF(OR(NOT(ISNUMBER(T99)),NOT(ISNUMBER(V99))),"",IFERROR(V99/T99,"")))</f>
        <v/>
      </c>
      <c r="X99" s="17" t="n"/>
      <c r="Y99" s="40" t="n"/>
      <c r="Z99" s="24" t="n"/>
    </row>
    <row r="100" ht="30" customHeight="1">
      <c r="A100" s="17" t="n"/>
      <c r="B100" s="18" t="n"/>
      <c r="C100" s="18" t="n"/>
      <c r="D100" s="37" t="n"/>
      <c r="E100" s="18" t="n"/>
      <c r="F100" s="20" t="n"/>
      <c r="G100" s="18" t="n"/>
      <c r="H100" s="18" t="n"/>
      <c r="I100" s="17" t="n"/>
      <c r="J100" s="17" t="n"/>
      <c r="K100" s="17" t="n"/>
      <c r="L100" s="17" t="n"/>
      <c r="M100" s="17" t="n"/>
      <c r="N100" s="38" t="n"/>
      <c r="O100" s="39" t="n"/>
      <c r="P100" s="33">
        <f>IF(A100="","",IF(OR(G100="",NOT(ISNUMBER(N100))),"",IFERROR(VLOOKUP(G100,Assumptions!$A$4:$B$6,2,FALSE)*N100,"")))</f>
        <v/>
      </c>
      <c r="Q100" s="33">
        <f>IF(A100="","",IF(H100="","",IFERROR(VLOOKUP(H100,Assumptions!$D$4:$E$6,2,FALSE),"")))</f>
        <v/>
      </c>
      <c r="R100" s="33">
        <f>IF(A100="","",IF(OR(P100="",Q100="",NOT(ISNUMBER(O100))),"",IFERROR(SUM(P100,Q100,O100),"")))</f>
        <v/>
      </c>
      <c r="S100" s="33">
        <f>IF(A100="","",IF(OR(NOT(ISNUMBER(F100)),NOT(ISNUMBER(R100))),"",IFERROR(F100*R100,"")))</f>
        <v/>
      </c>
      <c r="T100" s="39" t="n"/>
      <c r="U100" s="33">
        <f>IF(A100="","",IF(OR(NOT(ISNUMBER(T100)),NOT(ISNUMBER(F100))),"",IFERROR(T100/F100,"")))</f>
        <v/>
      </c>
      <c r="V100" s="33">
        <f>IF(A100="","",IF(OR(NOT(ISNUMBER(T100)),NOT(ISNUMBER(S100))),"",IFERROR(T100-S100,"")))</f>
        <v/>
      </c>
      <c r="W100" s="34">
        <f>IF(A100="","",IF(OR(NOT(ISNUMBER(T100)),NOT(ISNUMBER(V100))),"",IFERROR(V100/T100,"")))</f>
        <v/>
      </c>
      <c r="X100" s="17" t="n"/>
      <c r="Y100" s="40" t="n"/>
      <c r="Z100" s="24" t="n"/>
    </row>
    <row r="101" ht="30" customHeight="1">
      <c r="A101" s="17" t="n"/>
      <c r="B101" s="18" t="n"/>
      <c r="C101" s="18" t="n"/>
      <c r="D101" s="37" t="n"/>
      <c r="E101" s="18" t="n"/>
      <c r="F101" s="20" t="n"/>
      <c r="G101" s="18" t="n"/>
      <c r="H101" s="18" t="n"/>
      <c r="I101" s="17" t="n"/>
      <c r="J101" s="17" t="n"/>
      <c r="K101" s="17" t="n"/>
      <c r="L101" s="17" t="n"/>
      <c r="M101" s="17" t="n"/>
      <c r="N101" s="38" t="n"/>
      <c r="O101" s="39" t="n"/>
      <c r="P101" s="35">
        <f>IF(A101="","",IF(OR(G101="",NOT(ISNUMBER(N101))),"",IFERROR(VLOOKUP(G101,Assumptions!$A$4:$B$6,2,FALSE)*N101,"")))</f>
        <v/>
      </c>
      <c r="Q101" s="35">
        <f>IF(A101="","",IF(H101="","",IFERROR(VLOOKUP(H101,Assumptions!$D$4:$E$6,2,FALSE),"")))</f>
        <v/>
      </c>
      <c r="R101" s="35">
        <f>IF(A101="","",IF(OR(P101="",Q101="",NOT(ISNUMBER(O101))),"",IFERROR(SUM(P101,Q101,O101),"")))</f>
        <v/>
      </c>
      <c r="S101" s="35">
        <f>IF(A101="","",IF(OR(NOT(ISNUMBER(F101)),NOT(ISNUMBER(R101))),"",IFERROR(F101*R101,"")))</f>
        <v/>
      </c>
      <c r="T101" s="39" t="n"/>
      <c r="U101" s="35">
        <f>IF(A101="","",IF(OR(NOT(ISNUMBER(T101)),NOT(ISNUMBER(F101))),"",IFERROR(T101/F101,"")))</f>
        <v/>
      </c>
      <c r="V101" s="35">
        <f>IF(A101="","",IF(OR(NOT(ISNUMBER(T101)),NOT(ISNUMBER(S101))),"",IFERROR(T101-S101,"")))</f>
        <v/>
      </c>
      <c r="W101" s="36">
        <f>IF(A101="","",IF(OR(NOT(ISNUMBER(T101)),NOT(ISNUMBER(V101))),"",IFERROR(V101/T101,"")))</f>
        <v/>
      </c>
      <c r="X101" s="17" t="n"/>
      <c r="Y101" s="40" t="n"/>
      <c r="Z101" s="24" t="n"/>
    </row>
    <row r="102" ht="30" customHeight="1">
      <c r="A102" s="17" t="n"/>
      <c r="B102" s="18" t="n"/>
      <c r="C102" s="18" t="n"/>
      <c r="D102" s="37" t="n"/>
      <c r="E102" s="18" t="n"/>
      <c r="F102" s="20" t="n"/>
      <c r="G102" s="18" t="n"/>
      <c r="H102" s="18" t="n"/>
      <c r="I102" s="17" t="n"/>
      <c r="J102" s="17" t="n"/>
      <c r="K102" s="17" t="n"/>
      <c r="L102" s="17" t="n"/>
      <c r="M102" s="17" t="n"/>
      <c r="N102" s="38" t="n"/>
      <c r="O102" s="39" t="n"/>
      <c r="P102" s="33">
        <f>IF(A102="","",IF(OR(G102="",NOT(ISNUMBER(N102))),"",IFERROR(VLOOKUP(G102,Assumptions!$A$4:$B$6,2,FALSE)*N102,"")))</f>
        <v/>
      </c>
      <c r="Q102" s="33">
        <f>IF(A102="","",IF(H102="","",IFERROR(VLOOKUP(H102,Assumptions!$D$4:$E$6,2,FALSE),"")))</f>
        <v/>
      </c>
      <c r="R102" s="33">
        <f>IF(A102="","",IF(OR(P102="",Q102="",NOT(ISNUMBER(O102))),"",IFERROR(SUM(P102,Q102,O102),"")))</f>
        <v/>
      </c>
      <c r="S102" s="33">
        <f>IF(A102="","",IF(OR(NOT(ISNUMBER(F102)),NOT(ISNUMBER(R102))),"",IFERROR(F102*R102,"")))</f>
        <v/>
      </c>
      <c r="T102" s="39" t="n"/>
      <c r="U102" s="33">
        <f>IF(A102="","",IF(OR(NOT(ISNUMBER(T102)),NOT(ISNUMBER(F102))),"",IFERROR(T102/F102,"")))</f>
        <v/>
      </c>
      <c r="V102" s="33">
        <f>IF(A102="","",IF(OR(NOT(ISNUMBER(T102)),NOT(ISNUMBER(S102))),"",IFERROR(T102-S102,"")))</f>
        <v/>
      </c>
      <c r="W102" s="34">
        <f>IF(A102="","",IF(OR(NOT(ISNUMBER(T102)),NOT(ISNUMBER(V102))),"",IFERROR(V102/T102,"")))</f>
        <v/>
      </c>
      <c r="X102" s="17" t="n"/>
      <c r="Y102" s="40" t="n"/>
      <c r="Z102" s="24" t="n"/>
    </row>
    <row r="103" ht="30" customHeight="1">
      <c r="A103" s="17" t="n"/>
      <c r="B103" s="18" t="n"/>
      <c r="C103" s="18" t="n"/>
      <c r="D103" s="37" t="n"/>
      <c r="E103" s="18" t="n"/>
      <c r="F103" s="20" t="n"/>
      <c r="G103" s="18" t="n"/>
      <c r="H103" s="18" t="n"/>
      <c r="I103" s="17" t="n"/>
      <c r="J103" s="17" t="n"/>
      <c r="K103" s="17" t="n"/>
      <c r="L103" s="17" t="n"/>
      <c r="M103" s="17" t="n"/>
      <c r="N103" s="38" t="n"/>
      <c r="O103" s="39" t="n"/>
      <c r="P103" s="35">
        <f>IF(A103="","",IF(OR(G103="",NOT(ISNUMBER(N103))),"",IFERROR(VLOOKUP(G103,Assumptions!$A$4:$B$6,2,FALSE)*N103,"")))</f>
        <v/>
      </c>
      <c r="Q103" s="35">
        <f>IF(A103="","",IF(H103="","",IFERROR(VLOOKUP(H103,Assumptions!$D$4:$E$6,2,FALSE),"")))</f>
        <v/>
      </c>
      <c r="R103" s="35">
        <f>IF(A103="","",IF(OR(P103="",Q103="",NOT(ISNUMBER(O103))),"",IFERROR(SUM(P103,Q103,O103),"")))</f>
        <v/>
      </c>
      <c r="S103" s="35">
        <f>IF(A103="","",IF(OR(NOT(ISNUMBER(F103)),NOT(ISNUMBER(R103))),"",IFERROR(F103*R103,"")))</f>
        <v/>
      </c>
      <c r="T103" s="39" t="n"/>
      <c r="U103" s="35">
        <f>IF(A103="","",IF(OR(NOT(ISNUMBER(T103)),NOT(ISNUMBER(F103))),"",IFERROR(T103/F103,"")))</f>
        <v/>
      </c>
      <c r="V103" s="35">
        <f>IF(A103="","",IF(OR(NOT(ISNUMBER(T103)),NOT(ISNUMBER(S103))),"",IFERROR(T103-S103,"")))</f>
        <v/>
      </c>
      <c r="W103" s="36">
        <f>IF(A103="","",IF(OR(NOT(ISNUMBER(T103)),NOT(ISNUMBER(V103))),"",IFERROR(V103/T103,"")))</f>
        <v/>
      </c>
      <c r="X103" s="17" t="n"/>
      <c r="Y103" s="40" t="n"/>
      <c r="Z103" s="24" t="n"/>
    </row>
  </sheetData>
  <autoFilter ref="A3:Z103"/>
  <mergeCells count="1">
    <mergeCell ref="A1:Z1"/>
  </mergeCells>
  <conditionalFormatting sqref="A4:A103">
    <cfRule type="expression" priority="1" dxfId="0">
      <formula>AND($A4&lt;&gt;"",COUNTIF($A$4:$A$103,$A4)&gt;1)</formula>
    </cfRule>
  </conditionalFormatting>
  <conditionalFormatting sqref="F4:F103">
    <cfRule type="expression" priority="2" dxfId="2">
      <formula>AND($A4&lt;&gt;"",$E4&lt;&gt;"",$F4&lt;&gt;"",IFERROR($F4&lt;&gt;VLOOKUP($E4,INDIRECT("'Assumptions'!$G$4:$H$8"),2,FALSE),FALSE))</formula>
    </cfRule>
  </conditionalFormatting>
  <conditionalFormatting sqref="S4:S103">
    <cfRule type="expression" priority="3" dxfId="0">
      <formula>AND($A4&lt;&gt;"",$S4="")</formula>
    </cfRule>
  </conditionalFormatting>
  <conditionalFormatting sqref="W4:W103">
    <cfRule type="expression" priority="4" dxfId="0">
      <formula>AND($A4&lt;&gt;"",ISNUMBER($W4),$W4&lt;INDIRECT("'Assumptions'!$F$20"))</formula>
    </cfRule>
    <cfRule type="expression" priority="5" dxfId="1">
      <formula>AND($A4&lt;&gt;"",ISNUMBER($W4),$W4&gt;=INDIRECT("'Assumptions'!$F$20"))</formula>
    </cfRule>
  </conditionalFormatting>
  <conditionalFormatting sqref="X4:X103">
    <cfRule type="expression" priority="6" dxfId="0">
      <formula>$X4="Needs Review"</formula>
    </cfRule>
  </conditionalFormatting>
  <conditionalFormatting sqref="Y4:Y103">
    <cfRule type="expression" priority="7" dxfId="0">
      <formula>AND($A4&lt;&gt;"",ISNUMBER($Y4),$Y4&lt;TODAY(),$X4&lt;&gt;"Retired")</formula>
    </cfRule>
  </conditionalFormatting>
  <dataValidations count="12">
    <dataValidation sqref="C4:C103" showDropDown="0" showInputMessage="1" showErrorMessage="1" allowBlank="0" errorTitle="Select a property profile" error="Choose a property profile from the editable Assumptions list." promptTitle="Property profile" prompt="Select the closest fictional planning profile." type="list">
      <formula1>INDIRECT("'Assumptions'!$A$12:$A$15")</formula1>
    </dataValidation>
    <dataValidation sqref="E4:E103" showDropDown="0" showInputMessage="1" showErrorMessage="1" allowBlank="0" errorTitle="Select a visit frequency" error="Choose a visit frequency from the editable Assumptions list." promptTitle="Visit frequency" prompt="Reference annual visit counts are visible on Assumptions." type="list">
      <formula1>INDIRECT("'Assumptions'!$G$4:$G$8")</formula1>
    </dataValidation>
    <dataValidation sqref="G4:G103" showDropDown="0" showInputMessage="0" showErrorMessage="1" allowBlank="0" errorTitle="Select a crew type" error="Choose a crew type from the editable Assumptions list." type="list">
      <formula1>INDIRECT("'Assumptions'!$A$4:$A$6")</formula1>
    </dataValidation>
    <dataValidation sqref="H4:H103" showDropDown="0" showInputMessage="0" showErrorMessage="1" allowBlank="0" errorTitle="Select an equipment set" error="Choose an equipment set from the editable Assumptions list." type="list">
      <formula1>INDIRECT("'Assumptions'!$D$4:$D$6")</formula1>
    </dataValidation>
    <dataValidation sqref="I4:M103" showDropDown="0" showInputMessage="0" showErrorMessage="1" allowBlank="0" errorTitle="Select Yes or No" error="Choose Yes or No from the editable Assumptions list." type="list">
      <formula1>INDIRECT("'Assumptions'!$D$12:$D$13")</formula1>
    </dataValidation>
    <dataValidation sqref="X4:X103" showDropDown="0" showInputMessage="0" showErrorMessage="1" allowBlank="0" errorTitle="Select a package status" error="Choose a package status from the editable Assumptions list." type="list">
      <formula1>INDIRECT("'Assumptions'!$G$12:$G$15")</formula1>
    </dataValidation>
    <dataValidation sqref="D4:D103" showDropDown="0" showInputMessage="0" showErrorMessage="1" allowBlank="0" errorTitle="Check lawn area" error="Enter a square-foot value within the editable Assumptions limits." type="decimal" operator="between">
      <formula1>INDIRECT("'Assumptions'!$B$20")</formula1>
      <formula2>INDIRECT("'Assumptions'!$C$20")</formula2>
    </dataValidation>
    <dataValidation sqref="F4:F103" showDropDown="0" showInputMessage="0" showErrorMessage="1" allowBlank="0" errorTitle="Check planned visits" error="Enter a whole-number visit count within the editable Assumptions limits." type="whole" operator="between">
      <formula1>INDIRECT("'Assumptions'!$B$21")</formula1>
      <formula2>INDIRECT("'Assumptions'!$C$21")</formula2>
    </dataValidation>
    <dataValidation sqref="N4:N103" showDropDown="0" showInputMessage="0" showErrorMessage="1" allowBlank="0" errorTitle="Check crew hours" error="Enter crew hours within the editable Assumptions limits." type="decimal" operator="between">
      <formula1>INDIRECT("'Assumptions'!$B$22")</formula1>
      <formula2>INDIRECT("'Assumptions'!$C$22")</formula2>
    </dataValidation>
    <dataValidation sqref="O4:O103" showDropDown="0" showInputMessage="0" showErrorMessage="1" allowBlank="0" errorTitle="Check materials cost" error="Enter a materials amount within the editable Assumptions limits." type="decimal" operator="between">
      <formula1>INDIRECT("'Assumptions'!$B$23")</formula1>
      <formula2>INDIRECT("'Assumptions'!$C$23")</formula2>
    </dataValidation>
    <dataValidation sqref="T4:T103" showDropDown="0" showInputMessage="0" showErrorMessage="1" allowBlank="0" errorTitle="Check annual price" error="Enter an annual price within the editable Assumptions limits." type="decimal" operator="between">
      <formula1>INDIRECT("'Assumptions'!$B$24")</formula1>
      <formula2>INDIRECT("'Assumptions'!$C$24")</formula2>
    </dataValidation>
    <dataValidation sqref="Y4:Y103" showDropDown="0" showInputMessage="0" showErrorMessage="1" allowBlank="0" errorTitle="Check review date" error="Enter a review date within the editable Assumptions limits." type="date" operator="between">
      <formula1>INDIRECT("'Assumptions'!$B$25")</formula1>
      <formula2>INDIRECT("'Assumptions'!$C$25")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D7A928"/>
    <outlinePr summaryBelow="1" summaryRight="1"/>
    <pageSetUpPr/>
  </sheetPr>
  <dimension ref="A1:H30"/>
  <sheetViews>
    <sheetView showGridLines="0" showRowColHeaders="1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8" customWidth="1" min="3" max="3"/>
    <col width="22" customWidth="1" min="4" max="4"/>
    <col width="30" customWidth="1" min="5" max="5"/>
    <col width="16" customWidth="1" min="6" max="6"/>
    <col width="22" customWidth="1" min="7" max="7"/>
    <col width="22" customWidth="1" min="8" max="8"/>
  </cols>
  <sheetData>
    <row r="1" ht="28" customHeight="1">
      <c r="A1" s="1" t="inlineStr">
        <is>
          <t>Package Comparison Assumptions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Yellow cells are editable fictional planning inputs, reference values, and limits.</t>
        </is>
      </c>
      <c r="B2" s="4" t="n"/>
      <c r="C2" s="4" t="n"/>
      <c r="D2" s="4" t="n"/>
      <c r="E2" s="4" t="n"/>
      <c r="F2" s="4" t="n"/>
      <c r="G2" s="4" t="n"/>
      <c r="H2" s="4" t="n"/>
    </row>
    <row r="3">
      <c r="A3" s="8" t="inlineStr">
        <is>
          <t>Crew Type</t>
        </is>
      </c>
      <c r="B3" s="8" t="inlineStr">
        <is>
          <t>Loaded Cost per Hour</t>
        </is>
      </c>
      <c r="D3" s="8" t="inlineStr">
        <is>
          <t>Equipment Set</t>
        </is>
      </c>
      <c r="E3" s="8" t="inlineStr">
        <is>
          <t>Cost per Visit</t>
        </is>
      </c>
      <c r="G3" s="8" t="inlineStr">
        <is>
          <t>Visit Frequency</t>
        </is>
      </c>
      <c r="H3" s="8" t="inlineStr">
        <is>
          <t>Reference Visits per Year</t>
        </is>
      </c>
    </row>
    <row r="4">
      <c r="A4" s="18" t="inlineStr">
        <is>
          <t>Standard Crew</t>
        </is>
      </c>
      <c r="B4" s="41" t="n">
        <v>62</v>
      </c>
      <c r="D4" s="18" t="inlineStr">
        <is>
          <t>Mower Set</t>
        </is>
      </c>
      <c r="E4" s="41" t="n">
        <v>18</v>
      </c>
      <c r="G4" s="18" t="inlineStr">
        <is>
          <t>Weekly</t>
        </is>
      </c>
      <c r="H4" s="26" t="n">
        <v>42</v>
      </c>
    </row>
    <row r="5">
      <c r="A5" s="18" t="inlineStr">
        <is>
          <t>Enhanced Crew</t>
        </is>
      </c>
      <c r="B5" s="41" t="n">
        <v>78</v>
      </c>
      <c r="D5" s="18" t="inlineStr">
        <is>
          <t>Full Grounds Kit</t>
        </is>
      </c>
      <c r="E5" s="41" t="n">
        <v>28</v>
      </c>
      <c r="G5" s="18" t="inlineStr">
        <is>
          <t>Every Two Weeks</t>
        </is>
      </c>
      <c r="H5" s="26" t="n">
        <v>24</v>
      </c>
    </row>
    <row r="6">
      <c r="A6" s="18" t="inlineStr">
        <is>
          <t>Specialty Crew</t>
        </is>
      </c>
      <c r="B6" s="41" t="n">
        <v>95</v>
      </c>
      <c r="D6" s="18" t="inlineStr">
        <is>
          <t>Hand Tools</t>
        </is>
      </c>
      <c r="E6" s="41" t="n">
        <v>8</v>
      </c>
      <c r="G6" s="18" t="inlineStr">
        <is>
          <t>Monthly</t>
        </is>
      </c>
      <c r="H6" s="26" t="n">
        <v>12</v>
      </c>
    </row>
    <row r="7">
      <c r="G7" s="18" t="inlineStr">
        <is>
          <t>Seasonal</t>
        </is>
      </c>
      <c r="H7" s="26" t="n">
        <v>6</v>
      </c>
    </row>
    <row r="8">
      <c r="G8" s="18" t="inlineStr">
        <is>
          <t>Custom</t>
        </is>
      </c>
      <c r="H8" s="26" t="n">
        <v>1</v>
      </c>
    </row>
    <row r="9"/>
    <row r="10"/>
    <row r="11">
      <c r="A11" s="8" t="inlineStr">
        <is>
          <t>Property Profile</t>
        </is>
      </c>
      <c r="D11" s="8" t="inlineStr">
        <is>
          <t>Inclusion Choice</t>
        </is>
      </c>
      <c r="G11" s="8" t="inlineStr">
        <is>
          <t>Package Status</t>
        </is>
      </c>
    </row>
    <row r="12">
      <c r="A12" s="18" t="inlineStr">
        <is>
          <t>Fictional Small Residential</t>
        </is>
      </c>
      <c r="D12" s="18" t="inlineStr">
        <is>
          <t>Yes</t>
        </is>
      </c>
      <c r="G12" s="18" t="inlineStr">
        <is>
          <t>Draft</t>
        </is>
      </c>
    </row>
    <row r="13">
      <c r="A13" s="18" t="inlineStr">
        <is>
          <t>Fictional Large Residential</t>
        </is>
      </c>
      <c r="D13" s="18" t="inlineStr">
        <is>
          <t>No</t>
        </is>
      </c>
      <c r="G13" s="18" t="inlineStr">
        <is>
          <t>Ready to Quote</t>
        </is>
      </c>
    </row>
    <row r="14">
      <c r="A14" s="18" t="inlineStr">
        <is>
          <t>Fictional Commercial Grounds</t>
        </is>
      </c>
      <c r="G14" s="18" t="inlineStr">
        <is>
          <t>Needs Review</t>
        </is>
      </c>
    </row>
    <row r="15">
      <c r="A15" s="18" t="inlineStr">
        <is>
          <t>Fictional Community Area</t>
        </is>
      </c>
      <c r="G15" s="18" t="inlineStr">
        <is>
          <t>Retired</t>
        </is>
      </c>
    </row>
    <row r="16"/>
    <row r="17"/>
    <row r="18"/>
    <row r="19">
      <c r="A19" s="8" t="inlineStr">
        <is>
          <t>Input Field</t>
        </is>
      </c>
      <c r="B19" s="8" t="inlineStr">
        <is>
          <t>Minimum</t>
        </is>
      </c>
      <c r="C19" s="8" t="inlineStr">
        <is>
          <t>Maximum</t>
        </is>
      </c>
      <c r="E19" s="8" t="inlineStr">
        <is>
          <t>Review Assumption</t>
        </is>
      </c>
      <c r="F19" s="8" t="inlineStr">
        <is>
          <t>Value</t>
        </is>
      </c>
    </row>
    <row r="20">
      <c r="A20" s="27" t="inlineStr">
        <is>
          <t>Lawn Area (sq ft)</t>
        </is>
      </c>
      <c r="B20" s="26" t="n">
        <v>0</v>
      </c>
      <c r="C20" s="26" t="n">
        <v>1000000</v>
      </c>
      <c r="E20" s="27" t="inlineStr">
        <is>
          <t>Gross Margin Review Threshold</t>
        </is>
      </c>
      <c r="F20" s="42" t="n">
        <v>0.25</v>
      </c>
    </row>
    <row r="21">
      <c r="A21" s="27" t="inlineStr">
        <is>
          <t>Planned Visits per Year</t>
        </is>
      </c>
      <c r="B21" s="26" t="n">
        <v>1</v>
      </c>
      <c r="C21" s="26" t="n">
        <v>365</v>
      </c>
    </row>
    <row r="22">
      <c r="A22" s="27" t="inlineStr">
        <is>
          <t>Crew Hours per Visit</t>
        </is>
      </c>
      <c r="B22" s="26" t="n">
        <v>0</v>
      </c>
      <c r="C22" s="26" t="n">
        <v>100</v>
      </c>
    </row>
    <row r="23">
      <c r="A23" s="27" t="inlineStr">
        <is>
          <t>Materials per Visit</t>
        </is>
      </c>
      <c r="B23" s="26" t="n">
        <v>0</v>
      </c>
      <c r="C23" s="26" t="n">
        <v>10000</v>
      </c>
    </row>
    <row r="24">
      <c r="A24" s="27" t="inlineStr">
        <is>
          <t>Annual Price</t>
        </is>
      </c>
      <c r="B24" s="26" t="n">
        <v>0</v>
      </c>
      <c r="C24" s="26" t="n">
        <v>1000000</v>
      </c>
    </row>
    <row r="25">
      <c r="A25" s="27" t="inlineStr">
        <is>
          <t>Review Date</t>
        </is>
      </c>
      <c r="B25" s="43" t="n">
        <v>46023</v>
      </c>
      <c r="C25" s="43" t="n">
        <v>48213</v>
      </c>
    </row>
    <row r="26"/>
    <row r="27"/>
    <row r="28">
      <c r="A28" s="8" t="inlineStr">
        <is>
          <t>Use Notes</t>
        </is>
      </c>
    </row>
    <row r="29" ht="30" customHeight="1">
      <c r="A29" s="30" t="inlineStr">
        <is>
          <t>Reference values are fictional planning inputs, not promised rates. Color alerts identify entries for human review only.</t>
        </is>
      </c>
    </row>
    <row r="30" ht="30" customHeight="1">
      <c r="A30" s="30" t="inlineStr">
        <is>
          <t>A planned visit count that differs from its frequency reference is highlighted for review and may still be intentional.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Landscaping Example</dc:creator>
  <dc:title xmlns:dc="http://purl.org/dc/elements/1.1/">Landscaping Service Package Comparison</dc:title>
  <dc:subject xmlns:dc="http://purl.org/dc/elements/1.1/">Fictional landscaping service package sales comparison</dc:subject>
  <dcterms:created xmlns:dcterms="http://purl.org/dc/terms/" xmlns:xsi="http://www.w3.org/2001/XMLSchema-instance" xsi:type="dcterms:W3CDTF">2026-09-11T03:55:31Z</dcterms:created>
  <dcterms:modified xmlns:dcterms="http://purl.org/dc/terms/" xmlns:xsi="http://www.w3.org/2001/XMLSchema-instance" xsi:type="dcterms:W3CDTF">2026-09-11T03:55:32+00:00Z</dcterms:modified>
</cp:coreProperties>
</file>