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il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'Bills'!$A$4:$V$104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D6258"/>
      <sz val="10"/>
    </font>
    <font>
      <name val="Calibri"/>
      <b val="1"/>
      <color rgb="0017261F"/>
      <sz val="10"/>
    </font>
    <font>
      <name val="Calibri"/>
      <b val="1"/>
      <color rgb="0017261F"/>
      <sz val="11"/>
    </font>
    <font>
      <name val="Calibri"/>
      <color rgb="0017261F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D7A928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pivotButton="0" quotePrefix="0" xfId="0"/>
    <xf numFmtId="164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2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1"/>
      </font>
      <fill>
        <patternFill patternType="solid">
          <fgColor rgb="00D7A928"/>
        </patternFill>
      </fill>
    </dxf>
    <dxf>
      <font>
        <name val="Calibri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by Category ($)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'Summary'!$A$13:$A$20</f>
            </numRef>
          </cat>
          <val>
            <numRef>
              <f>'Summary'!$B$13:$B$20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3" customWidth="1" min="3" max="3"/>
    <col width="25" customWidth="1" min="4" max="4"/>
    <col width="16" customWidth="1" min="5" max="5"/>
    <col width="3" customWidth="1" min="6" max="6"/>
    <col width="15" customWidth="1" min="7" max="7"/>
    <col width="15" customWidth="1" min="8" max="8"/>
  </cols>
  <sheetData>
    <row r="1" ht="27" customHeight="1">
      <c r="A1" s="1" t="inlineStr">
        <is>
          <t>Lawn Care Accounts Payable Tracker</t>
        </is>
      </c>
      <c r="B1" s="26" t="n"/>
      <c r="C1" s="26" t="n"/>
      <c r="D1" s="26" t="n"/>
      <c r="E1" s="26" t="n"/>
      <c r="F1" s="26" t="n"/>
      <c r="G1" s="26" t="n"/>
      <c r="H1" s="27" t="n"/>
    </row>
    <row r="2">
      <c r="A2" s="2" t="inlineStr">
        <is>
          <t>Fictional Fieldstone Lawn &amp; Landscape — indicators calculated from entered supplier bills</t>
        </is>
      </c>
    </row>
    <row r="3">
      <c r="A3" s="3" t="inlineStr">
        <is>
          <t>As of Date</t>
        </is>
      </c>
      <c r="B3" s="4">
        <f>TODAY()</f>
        <v/>
      </c>
    </row>
    <row r="4">
      <c r="A4" s="5" t="inlineStr">
        <is>
          <t>Amount Indicators</t>
        </is>
      </c>
      <c r="B4" s="5" t="n"/>
      <c r="D4" s="5" t="inlineStr">
        <is>
          <t>Workflow Indicators</t>
        </is>
      </c>
      <c r="E4" s="5" t="n"/>
    </row>
    <row r="5">
      <c r="A5" s="6" t="inlineStr">
        <is>
          <t>Bill Count</t>
        </is>
      </c>
      <c r="B5" s="7">
        <f>COUNTIF(Bills!$A$5:$A$104,"&lt;&gt;")</f>
        <v/>
      </c>
      <c r="D5" s="6" t="inlineStr">
        <is>
          <t>Awaiting Approval</t>
        </is>
      </c>
      <c r="E5" s="7">
        <f>COUNTIFS(Bills!$A$5:$A$104,"&lt;&gt;",Bills!$O$5:$O$104,"Pending")</f>
        <v/>
      </c>
    </row>
    <row r="6">
      <c r="A6" s="8" t="inlineStr">
        <is>
          <t>Total Entered Amount</t>
        </is>
      </c>
      <c r="B6" s="9">
        <f>SUM(Bills!$N$5:$N$104)</f>
        <v/>
      </c>
      <c r="D6" s="8" t="inlineStr">
        <is>
          <t>Overdue Bills</t>
        </is>
      </c>
      <c r="E6" s="10">
        <f>COUNTIF(Bills!$V$5:$V$104,"Overdue")</f>
        <v/>
      </c>
    </row>
    <row r="7">
      <c r="A7" s="6" t="inlineStr">
        <is>
          <t>Outstanding Amount</t>
        </is>
      </c>
      <c r="B7" s="11">
        <f>SUMIFS(Bills!$N$5:$N$104,Bills!$A$5:$A$104,"&lt;&gt;",Bills!$Q$5:$Q$104,"&lt;&gt;Paid",Bills!$Q$5:$Q$104,"&lt;&gt;Voided")</f>
        <v/>
      </c>
      <c r="D7" s="6" t="inlineStr">
        <is>
          <t>Due Soon Bills</t>
        </is>
      </c>
      <c r="E7" s="7">
        <f>COUNTIF(Bills!$V$5:$V$104,"Due soon")</f>
        <v/>
      </c>
    </row>
    <row r="8">
      <c r="A8" s="8" t="inlineStr">
        <is>
          <t>Overdue Amount</t>
        </is>
      </c>
      <c r="B8" s="9">
        <f>SUMIFS(Bills!$N$5:$N$104,Bills!$V$5:$V$104,"Overdue")</f>
        <v/>
      </c>
      <c r="D8" s="8" t="inlineStr">
        <is>
          <t>On Hold Bills</t>
        </is>
      </c>
      <c r="E8" s="10">
        <f>COUNTIF(Bills!$V$5:$V$104,"On hold")</f>
        <v/>
      </c>
    </row>
    <row r="9">
      <c r="A9" s="6" t="inlineStr">
        <is>
          <t>Paid Amount</t>
        </is>
      </c>
      <c r="B9" s="11">
        <f>SUMIFS(Bills!$N$5:$N$104,Bills!$Q$5:$Q$104,"Paid")</f>
        <v/>
      </c>
      <c r="D9" s="6" t="inlineStr">
        <is>
          <t>Payment Date Checks</t>
        </is>
      </c>
      <c r="E9" s="7">
        <f>COUNTIF(Bills!$V$5:$V$104,"Check payment date")</f>
        <v/>
      </c>
    </row>
    <row r="10">
      <c r="A10" s="8" t="inlineStr">
        <is>
          <t>Average Entered Bill</t>
        </is>
      </c>
      <c r="B10" s="9">
        <f>IFERROR(AVERAGEIF(Bills!$A$5:$A$104,"&lt;&gt;",Bills!$N$5:$N$104),"")</f>
        <v/>
      </c>
      <c r="D10" s="8" t="inlineStr">
        <is>
          <t>Voided Bills</t>
        </is>
      </c>
      <c r="E10" s="10">
        <f>COUNTIFS(Bills!$A$5:$A$104,"&lt;&gt;",Bills!$Q$5:$Q$104,"Voided")</f>
        <v/>
      </c>
    </row>
    <row r="11"/>
    <row r="12">
      <c r="A12" s="12" t="inlineStr">
        <is>
          <t>Cost Category</t>
        </is>
      </c>
      <c r="B12" s="12" t="inlineStr">
        <is>
          <t>Outstanding Amount</t>
        </is>
      </c>
    </row>
    <row r="13">
      <c r="A13" s="6">
        <f>IF(Assumptions!B6="","",Assumptions!B6)</f>
        <v/>
      </c>
      <c r="B13" s="13">
        <f>IF(A13="","",IFERROR(SUMIFS(Bills!$N$5:$N$104,Bills!$F$5:$F$104,A13,Bills!$Q$5:$Q$104,"&lt;&gt;Paid",Bills!$Q$5:$Q$104,"&lt;&gt;Voided"),0))</f>
        <v/>
      </c>
    </row>
    <row r="14">
      <c r="A14" s="8">
        <f>IF(Assumptions!B7="","",Assumptions!B7)</f>
        <v/>
      </c>
      <c r="B14" s="14">
        <f>IF(A14="","",IFERROR(SUMIFS(Bills!$N$5:$N$104,Bills!$F$5:$F$104,A14,Bills!$Q$5:$Q$104,"&lt;&gt;Paid",Bills!$Q$5:$Q$104,"&lt;&gt;Voided"),0))</f>
        <v/>
      </c>
    </row>
    <row r="15">
      <c r="A15" s="6">
        <f>IF(Assumptions!B8="","",Assumptions!B8)</f>
        <v/>
      </c>
      <c r="B15" s="13">
        <f>IF(A15="","",IFERROR(SUMIFS(Bills!$N$5:$N$104,Bills!$F$5:$F$104,A15,Bills!$Q$5:$Q$104,"&lt;&gt;Paid",Bills!$Q$5:$Q$104,"&lt;&gt;Voided"),0))</f>
        <v/>
      </c>
    </row>
    <row r="16">
      <c r="A16" s="8">
        <f>IF(Assumptions!B9="","",Assumptions!B9)</f>
        <v/>
      </c>
      <c r="B16" s="14">
        <f>IF(A16="","",IFERROR(SUMIFS(Bills!$N$5:$N$104,Bills!$F$5:$F$104,A16,Bills!$Q$5:$Q$104,"&lt;&gt;Paid",Bills!$Q$5:$Q$104,"&lt;&gt;Voided"),0))</f>
        <v/>
      </c>
    </row>
    <row r="17">
      <c r="A17" s="6">
        <f>IF(Assumptions!B10="","",Assumptions!B10)</f>
        <v/>
      </c>
      <c r="B17" s="13">
        <f>IF(A17="","",IFERROR(SUMIFS(Bills!$N$5:$N$104,Bills!$F$5:$F$104,A17,Bills!$Q$5:$Q$104,"&lt;&gt;Paid",Bills!$Q$5:$Q$104,"&lt;&gt;Voided"),0))</f>
        <v/>
      </c>
    </row>
    <row r="18">
      <c r="A18" s="8">
        <f>IF(Assumptions!B11="","",Assumptions!B11)</f>
        <v/>
      </c>
      <c r="B18" s="14">
        <f>IF(A18="","",IFERROR(SUMIFS(Bills!$N$5:$N$104,Bills!$F$5:$F$104,A18,Bills!$Q$5:$Q$104,"&lt;&gt;Paid",Bills!$Q$5:$Q$104,"&lt;&gt;Voided"),0))</f>
        <v/>
      </c>
    </row>
    <row r="19">
      <c r="A19" s="6">
        <f>IF(Assumptions!B12="","",Assumptions!B12)</f>
        <v/>
      </c>
      <c r="B19" s="13">
        <f>IF(A19="","",IFERROR(SUMIFS(Bills!$N$5:$N$104,Bills!$F$5:$F$104,A19,Bills!$Q$5:$Q$104,"&lt;&gt;Paid",Bills!$Q$5:$Q$104,"&lt;&gt;Voided"),0))</f>
        <v/>
      </c>
    </row>
    <row r="20">
      <c r="A20" s="8">
        <f>IF(Assumptions!B13="","",Assumptions!B13)</f>
        <v/>
      </c>
      <c r="B20" s="14">
        <f>IF(A20="","",IFERROR(SUMIFS(Bills!$N$5:$N$104,Bills!$F$5:$F$104,A20,Bills!$Q$5:$Q$104,"&lt;&gt;Paid",Bills!$Q$5:$Q$104,"&lt;&gt;Voided"),0))</f>
        <v/>
      </c>
    </row>
  </sheetData>
  <mergeCells count="1">
    <mergeCell ref="A1:H1"/>
  </mergeCells>
  <conditionalFormatting sqref="B8">
    <cfRule type="expression" priority="1" dxfId="0">
      <formula>$B$8&gt;0</formula>
    </cfRule>
  </conditionalFormatting>
  <conditionalFormatting sqref="E6:E7">
    <cfRule type="expression" priority="2" dxfId="0">
      <formula>E6&gt;0</formula>
    </cfRule>
  </conditionalFormatting>
  <conditionalFormatting sqref="B9">
    <cfRule type="expression" priority="3" dxfId="1">
      <formula>$B$9&gt;0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1" customWidth="1" min="2" max="2"/>
    <col width="19" customWidth="1" min="3" max="3"/>
    <col width="13" customWidth="1" min="4" max="4"/>
    <col width="13" customWidth="1" min="5" max="5"/>
    <col width="19" customWidth="1" min="6" max="6"/>
    <col width="31" customWidth="1" min="7" max="7"/>
    <col width="31" customWidth="1" min="8" max="8"/>
    <col width="11" customWidth="1" min="9" max="9"/>
    <col width="14" customWidth="1" min="10" max="10"/>
    <col width="13" customWidth="1" min="11" max="11"/>
    <col width="14" customWidth="1" min="12" max="12"/>
    <col width="13" customWidth="1" min="13" max="13"/>
    <col width="14" customWidth="1" min="14" max="14"/>
    <col width="17" customWidth="1" min="15" max="15"/>
    <col width="29" customWidth="1" min="16" max="16"/>
    <col width="17" customWidth="1" min="17" max="17"/>
    <col width="13" customWidth="1" min="18" max="18"/>
    <col width="17" customWidth="1" min="19" max="19"/>
    <col width="22" customWidth="1" min="20" max="20"/>
    <col width="12" customWidth="1" min="21" max="21"/>
    <col width="23" customWidth="1" min="22" max="22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</cols>
  <sheetData>
    <row r="1" ht="27" customHeight="1">
      <c r="A1" s="1" t="inlineStr">
        <is>
          <t>Supplier Bills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6" t="n"/>
      <c r="T1" s="26" t="n"/>
      <c r="U1" s="26" t="n"/>
      <c r="V1" s="27" t="n"/>
    </row>
    <row r="2">
      <c r="A2" s="2" t="inlineStr">
        <is>
          <t>Enter bill details in yellow cells. Review alerts are prompts for a staff check.</t>
        </is>
      </c>
    </row>
    <row r="3"/>
    <row r="4" ht="34" customHeight="1">
      <c r="A4" s="12" t="inlineStr">
        <is>
          <t>Bill ID</t>
        </is>
      </c>
      <c r="B4" s="12" t="inlineStr">
        <is>
          <t>Supplier</t>
        </is>
      </c>
      <c r="C4" s="12" t="inlineStr">
        <is>
          <t>Supplier Invoice #</t>
        </is>
      </c>
      <c r="D4" s="12" t="inlineStr">
        <is>
          <t>Invoice Date</t>
        </is>
      </c>
      <c r="E4" s="12" t="inlineStr">
        <is>
          <t>Due Date</t>
        </is>
      </c>
      <c r="F4" s="12" t="inlineStr">
        <is>
          <t>Cost Category</t>
        </is>
      </c>
      <c r="G4" s="12" t="inlineStr">
        <is>
          <t>Property / Job</t>
        </is>
      </c>
      <c r="H4" s="12" t="inlineStr">
        <is>
          <t>Bill Description</t>
        </is>
      </c>
      <c r="I4" s="12" t="inlineStr">
        <is>
          <t>Quantity</t>
        </is>
      </c>
      <c r="J4" s="12" t="inlineStr">
        <is>
          <t>Unit</t>
        </is>
      </c>
      <c r="K4" s="12" t="inlineStr">
        <is>
          <t>Unit Cost</t>
        </is>
      </c>
      <c r="L4" s="12" t="inlineStr">
        <is>
          <t>Subtotal</t>
        </is>
      </c>
      <c r="M4" s="12" t="inlineStr">
        <is>
          <t>Tax / Fees</t>
        </is>
      </c>
      <c r="N4" s="12" t="inlineStr">
        <is>
          <t>Total Amount</t>
        </is>
      </c>
      <c r="O4" s="12" t="inlineStr">
        <is>
          <t>Approval Status</t>
        </is>
      </c>
      <c r="P4" s="12" t="inlineStr">
        <is>
          <t>Reviewed By</t>
        </is>
      </c>
      <c r="Q4" s="12" t="inlineStr">
        <is>
          <t>Payment Status</t>
        </is>
      </c>
      <c r="R4" s="12" t="inlineStr">
        <is>
          <t>Payment Date</t>
        </is>
      </c>
      <c r="S4" s="12" t="inlineStr">
        <is>
          <t>Payment Method</t>
        </is>
      </c>
      <c r="T4" s="12" t="inlineStr">
        <is>
          <t>Payment Reference</t>
        </is>
      </c>
      <c r="U4" s="12" t="inlineStr">
        <is>
          <t>Days to Due</t>
        </is>
      </c>
      <c r="V4" s="12" t="inlineStr">
        <is>
          <t>Review Alert</t>
        </is>
      </c>
      <c r="X4" t="inlineStr">
        <is>
          <t>Supplier Choices</t>
        </is>
      </c>
      <c r="Y4" t="inlineStr">
        <is>
          <t>Category Choices</t>
        </is>
      </c>
      <c r="Z4" t="inlineStr">
        <is>
          <t>Unit Choices</t>
        </is>
      </c>
      <c r="AA4" t="inlineStr">
        <is>
          <t>Approval Choices</t>
        </is>
      </c>
      <c r="AB4" t="inlineStr">
        <is>
          <t>Payment Choices</t>
        </is>
      </c>
      <c r="AC4" t="inlineStr">
        <is>
          <t>Method Choices</t>
        </is>
      </c>
      <c r="AD4" t="inlineStr">
        <is>
          <t>Reviewer Choices</t>
        </is>
      </c>
    </row>
    <row r="5">
      <c r="A5" s="15" t="inlineStr">
        <is>
          <t>FAP-2026-001</t>
        </is>
      </c>
      <c r="B5" s="15" t="inlineStr">
        <is>
          <t>Fictional Meadow Supply Co.</t>
        </is>
      </c>
      <c r="C5" s="15" t="inlineStr">
        <is>
          <t>FMS-2026-091</t>
        </is>
      </c>
      <c r="D5" s="16" t="n">
        <v>46220</v>
      </c>
      <c r="E5" s="16" t="n">
        <v>46250</v>
      </c>
      <c r="F5" s="15" t="inlineStr">
        <is>
          <t>Materials</t>
        </is>
      </c>
      <c r="G5" s="17" t="inlineStr">
        <is>
          <t>Fictional Maple Kite Residence</t>
        </is>
      </c>
      <c r="H5" s="17" t="inlineStr">
        <is>
          <t>Spring bed mulch purchase</t>
        </is>
      </c>
      <c r="I5" s="18" t="n">
        <v>18</v>
      </c>
      <c r="J5" s="15" t="inlineStr">
        <is>
          <t>cubic yards</t>
        </is>
      </c>
      <c r="K5" s="19" t="n">
        <v>42.5</v>
      </c>
      <c r="L5" s="13">
        <f>IF(OR(A5="",I5="",K5=""),"",IFERROR(I5*K5,""))</f>
        <v/>
      </c>
      <c r="M5" s="19" t="n">
        <v>63.11</v>
      </c>
      <c r="N5" s="13">
        <f>IF(A5="","",IFERROR(L5+IF(M5="",0,M5),""))</f>
        <v/>
      </c>
      <c r="O5" s="15" t="inlineStr">
        <is>
          <t>Approved</t>
        </is>
      </c>
      <c r="P5" s="15" t="inlineStr">
        <is>
          <t>Fictional Employee - Avery Reed</t>
        </is>
      </c>
      <c r="Q5" s="15" t="inlineStr">
        <is>
          <t>Paid</t>
        </is>
      </c>
      <c r="R5" s="16" t="n">
        <v>46248</v>
      </c>
      <c r="S5" s="15" t="inlineStr">
        <is>
          <t>ACH</t>
        </is>
      </c>
      <c r="T5" s="15" t="inlineStr">
        <is>
          <t>Fictional ACH 2026001</t>
        </is>
      </c>
      <c r="U5" s="20">
        <f>IF(OR(A5="",E5="",Q5="Paid",Q5="Voided"),"",IFERROR(E5-TODAY(),""))</f>
        <v/>
      </c>
      <c r="V5" s="21">
        <f>IF(A5="","",IF(Q5="Voided","Voided",IF(O5="Rejected","Review rejected bill",IF(O5&lt;&gt;"Approved","Approval check",IF(Q5="Paid",IF(R5="","Check payment date","Paid"),IF(Q5="On Hold","On hold",IF(Q5="","Payment status check",IF(E5="","Check due date",IF(E5&lt;TODAY(),"Overdue",IF(E5&lt;=TODAY()+Assumptions!$B$3,"Due soon","Open"))))))))))</f>
        <v/>
      </c>
      <c r="X5">
        <f>Assumptions!$A$6</f>
        <v/>
      </c>
      <c r="Y5">
        <f>Assumptions!$B$6</f>
        <v/>
      </c>
      <c r="Z5">
        <f>Assumptions!$C$6</f>
        <v/>
      </c>
      <c r="AA5">
        <f>Assumptions!$D$6</f>
        <v/>
      </c>
      <c r="AB5">
        <f>Assumptions!$E$6</f>
        <v/>
      </c>
      <c r="AC5">
        <f>Assumptions!$F$6</f>
        <v/>
      </c>
      <c r="AD5">
        <f>Assumptions!$G$6</f>
        <v/>
      </c>
    </row>
    <row r="6">
      <c r="A6" s="15" t="inlineStr">
        <is>
          <t>FAP-2026-002</t>
        </is>
      </c>
      <c r="B6" s="15" t="inlineStr">
        <is>
          <t>Fictional Ironleaf Equipment LLC</t>
        </is>
      </c>
      <c r="C6" s="15" t="inlineStr">
        <is>
          <t>FIE-2026-144</t>
        </is>
      </c>
      <c r="D6" s="16" t="n">
        <v>46233</v>
      </c>
      <c r="E6" s="16" t="n">
        <v>46263</v>
      </c>
      <c r="F6" s="15" t="inlineStr">
        <is>
          <t>Equipment Repair</t>
        </is>
      </c>
      <c r="G6" s="17" t="inlineStr">
        <is>
          <t>Fictional Blue Heron Commons</t>
        </is>
      </c>
      <c r="H6" s="17" t="inlineStr">
        <is>
          <t>Commercial mower deck repair</t>
        </is>
      </c>
      <c r="I6" s="18" t="n">
        <v>3</v>
      </c>
      <c r="J6" s="15" t="inlineStr">
        <is>
          <t>each</t>
        </is>
      </c>
      <c r="K6" s="19" t="n">
        <v>145</v>
      </c>
      <c r="L6" s="14">
        <f>IF(OR(A6="",I6="",K6=""),"",IFERROR(I6*K6,""))</f>
        <v/>
      </c>
      <c r="M6" s="19" t="n">
        <v>0</v>
      </c>
      <c r="N6" s="14">
        <f>IF(A6="","",IFERROR(L6+IF(M6="",0,M6),""))</f>
        <v/>
      </c>
      <c r="O6" s="15" t="inlineStr">
        <is>
          <t>Approved</t>
        </is>
      </c>
      <c r="P6" s="15" t="inlineStr">
        <is>
          <t>Fictional Employee - Morgan Vale</t>
        </is>
      </c>
      <c r="Q6" s="15" t="inlineStr">
        <is>
          <t>Open</t>
        </is>
      </c>
      <c r="R6" s="16" t="n"/>
      <c r="S6" s="15" t="n"/>
      <c r="T6" s="15" t="n"/>
      <c r="U6" s="22">
        <f>IF(OR(A6="",E6="",Q6="Paid",Q6="Voided"),"",IFERROR(E6-TODAY(),""))</f>
        <v/>
      </c>
      <c r="V6" s="23">
        <f>IF(A6="","",IF(Q6="Voided","Voided",IF(O6="Rejected","Review rejected bill",IF(O6&lt;&gt;"Approved","Approval check",IF(Q6="Paid",IF(R6="","Check payment date","Paid"),IF(Q6="On Hold","On hold",IF(Q6="","Payment status check",IF(E6="","Check due date",IF(E6&lt;TODAY(),"Overdue",IF(E6&lt;=TODAY()+Assumptions!$B$3,"Due soon","Open"))))))))))</f>
        <v/>
      </c>
      <c r="X6">
        <f>Assumptions!$A$7</f>
        <v/>
      </c>
      <c r="Y6">
        <f>Assumptions!$B$7</f>
        <v/>
      </c>
      <c r="Z6">
        <f>Assumptions!$C$7</f>
        <v/>
      </c>
      <c r="AA6">
        <f>Assumptions!$D$7</f>
        <v/>
      </c>
      <c r="AB6">
        <f>Assumptions!$E$7</f>
        <v/>
      </c>
      <c r="AC6">
        <f>Assumptions!$F$7</f>
        <v/>
      </c>
      <c r="AD6">
        <f>Assumptions!$G$7</f>
        <v/>
      </c>
    </row>
    <row r="7">
      <c r="A7" s="15" t="inlineStr">
        <is>
          <t>FAP-2026-003</t>
        </is>
      </c>
      <c r="B7" s="15" t="inlineStr">
        <is>
          <t>Fictional Northstar Fuel Depot</t>
        </is>
      </c>
      <c r="C7" s="15" t="inlineStr">
        <is>
          <t>FNF-2026-318</t>
        </is>
      </c>
      <c r="D7" s="16" t="n">
        <v>46257</v>
      </c>
      <c r="E7" s="16" t="n">
        <v>46278</v>
      </c>
      <c r="F7" s="15" t="inlineStr">
        <is>
          <t>Fuel</t>
        </is>
      </c>
      <c r="G7" s="17" t="inlineStr">
        <is>
          <t>Fictional Central Field Yard</t>
        </is>
      </c>
      <c r="H7" s="17" t="inlineStr">
        <is>
          <t>Fuel purchase for field equipment</t>
        </is>
      </c>
      <c r="I7" s="18" t="n">
        <v>128.5</v>
      </c>
      <c r="J7" s="15" t="inlineStr">
        <is>
          <t>gallons</t>
        </is>
      </c>
      <c r="K7" s="19" t="n">
        <v>3.69</v>
      </c>
      <c r="L7" s="13">
        <f>IF(OR(A7="",I7="",K7=""),"",IFERROR(I7*K7,""))</f>
        <v/>
      </c>
      <c r="M7" s="19" t="n">
        <v>0</v>
      </c>
      <c r="N7" s="13">
        <f>IF(A7="","",IFERROR(L7+IF(M7="",0,M7),""))</f>
        <v/>
      </c>
      <c r="O7" s="15" t="inlineStr">
        <is>
          <t>Approved</t>
        </is>
      </c>
      <c r="P7" s="15" t="inlineStr">
        <is>
          <t>Fictional Employee - Avery Reed</t>
        </is>
      </c>
      <c r="Q7" s="15" t="inlineStr">
        <is>
          <t>Scheduled</t>
        </is>
      </c>
      <c r="R7" s="16" t="n"/>
      <c r="S7" s="15" t="inlineStr">
        <is>
          <t>ACH</t>
        </is>
      </c>
      <c r="T7" s="15" t="n"/>
      <c r="U7" s="20">
        <f>IF(OR(A7="",E7="",Q7="Paid",Q7="Voided"),"",IFERROR(E7-TODAY(),""))</f>
        <v/>
      </c>
      <c r="V7" s="21">
        <f>IF(A7="","",IF(Q7="Voided","Voided",IF(O7="Rejected","Review rejected bill",IF(O7&lt;&gt;"Approved","Approval check",IF(Q7="Paid",IF(R7="","Check payment date","Paid"),IF(Q7="On Hold","On hold",IF(Q7="","Payment status check",IF(E7="","Check due date",IF(E7&lt;TODAY(),"Overdue",IF(E7&lt;=TODAY()+Assumptions!$B$3,"Due soon","Open"))))))))))</f>
        <v/>
      </c>
      <c r="X7">
        <f>Assumptions!$A$8</f>
        <v/>
      </c>
      <c r="Y7">
        <f>Assumptions!$B$8</f>
        <v/>
      </c>
      <c r="Z7">
        <f>Assumptions!$C$8</f>
        <v/>
      </c>
      <c r="AA7">
        <f>Assumptions!$D$8</f>
        <v/>
      </c>
      <c r="AB7">
        <f>Assumptions!$E$8</f>
        <v/>
      </c>
      <c r="AC7">
        <f>Assumptions!$F$8</f>
        <v/>
      </c>
      <c r="AD7">
        <f>Assumptions!$G$8</f>
        <v/>
      </c>
    </row>
    <row r="8">
      <c r="A8" s="15" t="inlineStr">
        <is>
          <t>FAP-2026-004</t>
        </is>
      </c>
      <c r="B8" s="15" t="inlineStr">
        <is>
          <t>Fictional Clearbrook Disposal</t>
        </is>
      </c>
      <c r="C8" s="15" t="inlineStr">
        <is>
          <t>FCD-2026-072</t>
        </is>
      </c>
      <c r="D8" s="16" t="n">
        <v>46265</v>
      </c>
      <c r="E8" s="16" t="n">
        <v>46295</v>
      </c>
      <c r="F8" s="15" t="inlineStr">
        <is>
          <t>Disposal</t>
        </is>
      </c>
      <c r="G8" s="17" t="inlineStr">
        <is>
          <t>Fictional Copper Finch Offices</t>
        </is>
      </c>
      <c r="H8" s="17" t="inlineStr">
        <is>
          <t>Green waste disposal</t>
        </is>
      </c>
      <c r="I8" s="18" t="n">
        <v>4</v>
      </c>
      <c r="J8" s="15" t="inlineStr">
        <is>
          <t>tons</t>
        </is>
      </c>
      <c r="K8" s="19" t="n">
        <v>96</v>
      </c>
      <c r="L8" s="14">
        <f>IF(OR(A8="",I8="",K8=""),"",IFERROR(I8*K8,""))</f>
        <v/>
      </c>
      <c r="M8" s="19" t="n">
        <v>0</v>
      </c>
      <c r="N8" s="14">
        <f>IF(A8="","",IFERROR(L8+IF(M8="",0,M8),""))</f>
        <v/>
      </c>
      <c r="O8" s="15" t="inlineStr">
        <is>
          <t>Pending</t>
        </is>
      </c>
      <c r="P8" s="15" t="n"/>
      <c r="Q8" s="15" t="inlineStr">
        <is>
          <t>Open</t>
        </is>
      </c>
      <c r="R8" s="16" t="n"/>
      <c r="S8" s="15" t="n"/>
      <c r="T8" s="15" t="n"/>
      <c r="U8" s="22">
        <f>IF(OR(A8="",E8="",Q8="Paid",Q8="Voided"),"",IFERROR(E8-TODAY(),""))</f>
        <v/>
      </c>
      <c r="V8" s="23">
        <f>IF(A8="","",IF(Q8="Voided","Voided",IF(O8="Rejected","Review rejected bill",IF(O8&lt;&gt;"Approved","Approval check",IF(Q8="Paid",IF(R8="","Check payment date","Paid"),IF(Q8="On Hold","On hold",IF(Q8="","Payment status check",IF(E8="","Check due date",IF(E8&lt;TODAY(),"Overdue",IF(E8&lt;=TODAY()+Assumptions!$B$3,"Due soon","Open"))))))))))</f>
        <v/>
      </c>
      <c r="X8">
        <f>Assumptions!$A$9</f>
        <v/>
      </c>
      <c r="Y8">
        <f>Assumptions!$B$9</f>
        <v/>
      </c>
      <c r="Z8">
        <f>Assumptions!$C$9</f>
        <v/>
      </c>
      <c r="AB8">
        <f>Assumptions!$E$9</f>
        <v/>
      </c>
      <c r="AC8">
        <f>Assumptions!$F$9</f>
        <v/>
      </c>
      <c r="AD8">
        <f>Assumptions!$G$9</f>
        <v/>
      </c>
    </row>
    <row r="9">
      <c r="A9" s="15" t="inlineStr">
        <is>
          <t>FAP-2026-005</t>
        </is>
      </c>
      <c r="B9" s="15" t="inlineStr">
        <is>
          <t>Fictional Greenbeam Nursery</t>
        </is>
      </c>
      <c r="C9" s="15" t="inlineStr">
        <is>
          <t>FGN-2026-227</t>
        </is>
      </c>
      <c r="D9" s="16" t="n">
        <v>46240</v>
      </c>
      <c r="E9" s="16" t="n">
        <v>46270</v>
      </c>
      <c r="F9" s="15" t="inlineStr">
        <is>
          <t>Plant Material</t>
        </is>
      </c>
      <c r="G9" s="17" t="inlineStr">
        <is>
          <t>Fictional Lantern Fox Courtyard</t>
        </is>
      </c>
      <c r="H9" s="17" t="inlineStr">
        <is>
          <t>Shrub stock for approved job plan</t>
        </is>
      </c>
      <c r="I9" s="18" t="n">
        <v>24</v>
      </c>
      <c r="J9" s="15" t="inlineStr">
        <is>
          <t>each</t>
        </is>
      </c>
      <c r="K9" s="19" t="n">
        <v>18.75</v>
      </c>
      <c r="L9" s="13">
        <f>IF(OR(A9="",I9="",K9=""),"",IFERROR(I9*K9,""))</f>
        <v/>
      </c>
      <c r="M9" s="19" t="n">
        <v>37.13</v>
      </c>
      <c r="N9" s="13">
        <f>IF(A9="","",IFERROR(L9+IF(M9="",0,M9),""))</f>
        <v/>
      </c>
      <c r="O9" s="15" t="inlineStr">
        <is>
          <t>Approved</t>
        </is>
      </c>
      <c r="P9" s="15" t="inlineStr">
        <is>
          <t>Fictional Employee - Jordan Lake</t>
        </is>
      </c>
      <c r="Q9" s="15" t="inlineStr">
        <is>
          <t>On Hold</t>
        </is>
      </c>
      <c r="R9" s="16" t="n"/>
      <c r="S9" s="15" t="n"/>
      <c r="T9" s="15" t="n"/>
      <c r="U9" s="20">
        <f>IF(OR(A9="",E9="",Q9="Paid",Q9="Voided"),"",IFERROR(E9-TODAY(),""))</f>
        <v/>
      </c>
      <c r="V9" s="21">
        <f>IF(A9="","",IF(Q9="Voided","Voided",IF(O9="Rejected","Review rejected bill",IF(O9&lt;&gt;"Approved","Approval check",IF(Q9="Paid",IF(R9="","Check payment date","Paid"),IF(Q9="On Hold","On hold",IF(Q9="","Payment status check",IF(E9="","Check due date",IF(E9&lt;TODAY(),"Overdue",IF(E9&lt;=TODAY()+Assumptions!$B$3,"Due soon","Open"))))))))))</f>
        <v/>
      </c>
      <c r="X9">
        <f>Assumptions!$A$10</f>
        <v/>
      </c>
      <c r="Y9">
        <f>Assumptions!$B$10</f>
        <v/>
      </c>
      <c r="Z9">
        <f>Assumptions!$C$10</f>
        <v/>
      </c>
      <c r="AB9">
        <f>Assumptions!$E$10</f>
        <v/>
      </c>
      <c r="AC9">
        <f>Assumptions!$F$10</f>
        <v/>
      </c>
    </row>
    <row r="10">
      <c r="A10" s="15" t="inlineStr">
        <is>
          <t>FAP-2026-006</t>
        </is>
      </c>
      <c r="B10" s="15" t="inlineStr">
        <is>
          <t>Fictional Alderline Rentals</t>
        </is>
      </c>
      <c r="C10" s="15" t="inlineStr">
        <is>
          <t>FAR-2026-056</t>
        </is>
      </c>
      <c r="D10" s="16" t="n">
        <v>46237</v>
      </c>
      <c r="E10" s="16" t="n">
        <v>46267</v>
      </c>
      <c r="F10" s="15" t="inlineStr">
        <is>
          <t>Equipment Rental</t>
        </is>
      </c>
      <c r="G10" s="17" t="inlineStr">
        <is>
          <t>Fictional Juniper Rocket Campus</t>
        </is>
      </c>
      <c r="H10" s="17" t="inlineStr">
        <is>
          <t>Compact loader rental</t>
        </is>
      </c>
      <c r="I10" s="18" t="n">
        <v>16</v>
      </c>
      <c r="J10" s="15" t="inlineStr">
        <is>
          <t>hours</t>
        </is>
      </c>
      <c r="K10" s="19" t="n">
        <v>58</v>
      </c>
      <c r="L10" s="14">
        <f>IF(OR(A10="",I10="",K10=""),"",IFERROR(I10*K10,""))</f>
        <v/>
      </c>
      <c r="M10" s="19" t="n">
        <v>0</v>
      </c>
      <c r="N10" s="14">
        <f>IF(A10="","",IFERROR(L10+IF(M10="",0,M10),""))</f>
        <v/>
      </c>
      <c r="O10" s="15" t="inlineStr">
        <is>
          <t>Approved</t>
        </is>
      </c>
      <c r="P10" s="15" t="inlineStr">
        <is>
          <t>Fictional Employee - Morgan Vale</t>
        </is>
      </c>
      <c r="Q10" s="15" t="inlineStr">
        <is>
          <t>Paid</t>
        </is>
      </c>
      <c r="R10" s="16" t="n">
        <v>46270</v>
      </c>
      <c r="S10" s="15" t="inlineStr">
        <is>
          <t>Check</t>
        </is>
      </c>
      <c r="T10" s="15" t="inlineStr">
        <is>
          <t>Fictional Check 2026106</t>
        </is>
      </c>
      <c r="U10" s="22">
        <f>IF(OR(A10="",E10="",Q10="Paid",Q10="Voided"),"",IFERROR(E10-TODAY(),""))</f>
        <v/>
      </c>
      <c r="V10" s="23">
        <f>IF(A10="","",IF(Q10="Voided","Voided",IF(O10="Rejected","Review rejected bill",IF(O10&lt;&gt;"Approved","Approval check",IF(Q10="Paid",IF(R10="","Check payment date","Paid"),IF(Q10="On Hold","On hold",IF(Q10="","Payment status check",IF(E10="","Check due date",IF(E10&lt;TODAY(),"Overdue",IF(E10&lt;=TODAY()+Assumptions!$B$3,"Due soon","Open"))))))))))</f>
        <v/>
      </c>
      <c r="X10">
        <f>Assumptions!$A$11</f>
        <v/>
      </c>
      <c r="Y10">
        <f>Assumptions!$B$11</f>
        <v/>
      </c>
      <c r="Z10">
        <f>Assumptions!$C$11</f>
        <v/>
      </c>
    </row>
    <row r="11">
      <c r="A11" s="15" t="inlineStr">
        <is>
          <t>FAP-2026-007</t>
        </is>
      </c>
      <c r="B11" s="15" t="inlineStr">
        <is>
          <t>Fictional Papertrail Office Supply</t>
        </is>
      </c>
      <c r="C11" s="15" t="inlineStr">
        <is>
          <t>FPO-2026-811</t>
        </is>
      </c>
      <c r="D11" s="16" t="n">
        <v>46266</v>
      </c>
      <c r="E11" s="16" t="n">
        <v>46280</v>
      </c>
      <c r="F11" s="15" t="inlineStr">
        <is>
          <t>Office</t>
        </is>
      </c>
      <c r="G11" s="17" t="inlineStr">
        <is>
          <t>Fictional Central Field Yard</t>
        </is>
      </c>
      <c r="H11" s="17" t="inlineStr">
        <is>
          <t>Printer toner and filing folders</t>
        </is>
      </c>
      <c r="I11" s="18" t="n">
        <v>6</v>
      </c>
      <c r="J11" s="15" t="inlineStr">
        <is>
          <t>each</t>
        </is>
      </c>
      <c r="K11" s="19" t="n">
        <v>27.5</v>
      </c>
      <c r="L11" s="13">
        <f>IF(OR(A11="",I11="",K11=""),"",IFERROR(I11*K11,""))</f>
        <v/>
      </c>
      <c r="M11" s="19" t="n">
        <v>14.03</v>
      </c>
      <c r="N11" s="13">
        <f>IF(A11="","",IFERROR(L11+IF(M11="",0,M11),""))</f>
        <v/>
      </c>
      <c r="O11" s="15" t="inlineStr">
        <is>
          <t>Rejected</t>
        </is>
      </c>
      <c r="P11" s="15" t="inlineStr">
        <is>
          <t>Fictional Employee - Riley Moss</t>
        </is>
      </c>
      <c r="Q11" s="15" t="inlineStr">
        <is>
          <t>Open</t>
        </is>
      </c>
      <c r="R11" s="16" t="n"/>
      <c r="S11" s="15" t="n"/>
      <c r="T11" s="15" t="n"/>
      <c r="U11" s="20">
        <f>IF(OR(A11="",E11="",Q11="Paid",Q11="Voided"),"",IFERROR(E11-TODAY(),""))</f>
        <v/>
      </c>
      <c r="V11" s="21">
        <f>IF(A11="","",IF(Q11="Voided","Voided",IF(O11="Rejected","Review rejected bill",IF(O11&lt;&gt;"Approved","Approval check",IF(Q11="Paid",IF(R11="","Check payment date","Paid"),IF(Q11="On Hold","On hold",IF(Q11="","Payment status check",IF(E11="","Check due date",IF(E11&lt;TODAY(),"Overdue",IF(E11&lt;=TODAY()+Assumptions!$B$3,"Due soon","Open"))))))))))</f>
        <v/>
      </c>
      <c r="X11">
        <f>Assumptions!$A$12</f>
        <v/>
      </c>
      <c r="Y11">
        <f>Assumptions!$B$12</f>
        <v/>
      </c>
      <c r="Z11">
        <f>Assumptions!$C$12</f>
        <v/>
      </c>
    </row>
    <row r="12">
      <c r="A12" s="15" t="inlineStr">
        <is>
          <t>FAP-2026-008</t>
        </is>
      </c>
      <c r="B12" s="15" t="inlineStr">
        <is>
          <t>Fictional Harborstone Repair</t>
        </is>
      </c>
      <c r="C12" s="15" t="inlineStr">
        <is>
          <t>FHR-2026-403</t>
        </is>
      </c>
      <c r="D12" s="16" t="n">
        <v>46260</v>
      </c>
      <c r="E12" s="16" t="n">
        <v>46290</v>
      </c>
      <c r="F12" s="15" t="inlineStr">
        <is>
          <t>Equipment Repair</t>
        </is>
      </c>
      <c r="G12" s="17" t="inlineStr">
        <is>
          <t>Fictional Willow Comet Center</t>
        </is>
      </c>
      <c r="H12" s="17" t="inlineStr">
        <is>
          <t>Trailer lighting repair</t>
        </is>
      </c>
      <c r="I12" s="18" t="n">
        <v>1</v>
      </c>
      <c r="J12" s="15" t="inlineStr">
        <is>
          <t>each</t>
        </is>
      </c>
      <c r="K12" s="19" t="n">
        <v>620</v>
      </c>
      <c r="L12" s="14">
        <f>IF(OR(A12="",I12="",K12=""),"",IFERROR(I12*K12,""))</f>
        <v/>
      </c>
      <c r="M12" s="19" t="n">
        <v>0</v>
      </c>
      <c r="N12" s="14">
        <f>IF(A12="","",IFERROR(L12+IF(M12="",0,M12),""))</f>
        <v/>
      </c>
      <c r="O12" s="15" t="inlineStr">
        <is>
          <t>Pending</t>
        </is>
      </c>
      <c r="P12" s="15" t="n"/>
      <c r="Q12" s="15" t="inlineStr">
        <is>
          <t>Voided</t>
        </is>
      </c>
      <c r="R12" s="16" t="n"/>
      <c r="S12" s="15" t="n"/>
      <c r="T12" s="15" t="n"/>
      <c r="U12" s="22">
        <f>IF(OR(A12="",E12="",Q12="Paid",Q12="Voided"),"",IFERROR(E12-TODAY(),""))</f>
        <v/>
      </c>
      <c r="V12" s="23">
        <f>IF(A12="","",IF(Q12="Voided","Voided",IF(O12="Rejected","Review rejected bill",IF(O12&lt;&gt;"Approved","Approval check",IF(Q12="Paid",IF(R12="","Check payment date","Paid"),IF(Q12="On Hold","On hold",IF(Q12="","Payment status check",IF(E12="","Check due date",IF(E12&lt;TODAY(),"Overdue",IF(E12&lt;=TODAY()+Assumptions!$B$3,"Due soon","Open"))))))))))</f>
        <v/>
      </c>
      <c r="X12">
        <f>Assumptions!$A$13</f>
        <v/>
      </c>
      <c r="Y12">
        <f>Assumptions!$B$13</f>
        <v/>
      </c>
      <c r="Z12">
        <f>Assumptions!$C$13</f>
        <v/>
      </c>
    </row>
    <row r="13">
      <c r="A13" s="15" t="inlineStr">
        <is>
          <t>FAP-2026-009</t>
        </is>
      </c>
      <c r="B13" s="15" t="inlineStr">
        <is>
          <t>Fictional Meadow Supply Co.</t>
        </is>
      </c>
      <c r="C13" s="15" t="inlineStr">
        <is>
          <t>FMS-2026-108</t>
        </is>
      </c>
      <c r="D13" s="16" t="n">
        <v>46254</v>
      </c>
      <c r="E13" s="16" t="n">
        <v>46275</v>
      </c>
      <c r="F13" s="15" t="inlineStr">
        <is>
          <t>Materials</t>
        </is>
      </c>
      <c r="G13" s="17" t="inlineStr">
        <is>
          <t>Fictional Silver Acorn Village</t>
        </is>
      </c>
      <c r="H13" s="17" t="inlineStr">
        <is>
          <t>Bulk mulch purchase</t>
        </is>
      </c>
      <c r="I13" s="18" t="n">
        <v>12</v>
      </c>
      <c r="J13" s="15" t="inlineStr">
        <is>
          <t>cubic yards</t>
        </is>
      </c>
      <c r="K13" s="19" t="n">
        <v>39</v>
      </c>
      <c r="L13" s="13">
        <f>IF(OR(A13="",I13="",K13=""),"",IFERROR(I13*K13,""))</f>
        <v/>
      </c>
      <c r="M13" s="19" t="n">
        <v>38.61</v>
      </c>
      <c r="N13" s="13">
        <f>IF(A13="","",IFERROR(L13+IF(M13="",0,M13),""))</f>
        <v/>
      </c>
      <c r="O13" s="15" t="inlineStr">
        <is>
          <t>Approved</t>
        </is>
      </c>
      <c r="P13" s="15" t="inlineStr">
        <is>
          <t>Fictional Employee - Jordan Lake</t>
        </is>
      </c>
      <c r="Q13" s="15" t="inlineStr">
        <is>
          <t>Open</t>
        </is>
      </c>
      <c r="R13" s="16" t="n"/>
      <c r="S13" s="15" t="n"/>
      <c r="T13" s="15" t="n"/>
      <c r="U13" s="20">
        <f>IF(OR(A13="",E13="",Q13="Paid",Q13="Voided"),"",IFERROR(E13-TODAY(),""))</f>
        <v/>
      </c>
      <c r="V13" s="21">
        <f>IF(A13="","",IF(Q13="Voided","Voided",IF(O13="Rejected","Review rejected bill",IF(O13&lt;&gt;"Approved","Approval check",IF(Q13="Paid",IF(R13="","Check payment date","Paid"),IF(Q13="On Hold","On hold",IF(Q13="","Payment status check",IF(E13="","Check due date",IF(E13&lt;TODAY(),"Overdue",IF(E13&lt;=TODAY()+Assumptions!$B$3,"Due soon","Open"))))))))))</f>
        <v/>
      </c>
    </row>
    <row r="14">
      <c r="A14" s="15" t="inlineStr">
        <is>
          <t>FAP-2026-010</t>
        </is>
      </c>
      <c r="B14" s="15" t="inlineStr">
        <is>
          <t>Fictional Ironleaf Equipment LLC</t>
        </is>
      </c>
      <c r="C14" s="15" t="inlineStr">
        <is>
          <t>FIE-2026-159</t>
        </is>
      </c>
      <c r="D14" s="16" t="n">
        <v>46271</v>
      </c>
      <c r="E14" s="16" t="n">
        <v>46306</v>
      </c>
      <c r="F14" s="15" t="inlineStr">
        <is>
          <t>Equipment Repair</t>
        </is>
      </c>
      <c r="G14" s="17" t="inlineStr">
        <is>
          <t>Fictional Cedar Balloon Apartments</t>
        </is>
      </c>
      <c r="H14" s="17" t="inlineStr">
        <is>
          <t>Trimmer head replacement parts</t>
        </is>
      </c>
      <c r="I14" s="18" t="n">
        <v>10</v>
      </c>
      <c r="J14" s="15" t="inlineStr">
        <is>
          <t>each</t>
        </is>
      </c>
      <c r="K14" s="19" t="n">
        <v>24.8</v>
      </c>
      <c r="L14" s="14">
        <f>IF(OR(A14="",I14="",K14=""),"",IFERROR(I14*K14,""))</f>
        <v/>
      </c>
      <c r="M14" s="19" t="n">
        <v>20.46</v>
      </c>
      <c r="N14" s="14">
        <f>IF(A14="","",IFERROR(L14+IF(M14="",0,M14),""))</f>
        <v/>
      </c>
      <c r="O14" s="15" t="inlineStr">
        <is>
          <t>Approved</t>
        </is>
      </c>
      <c r="P14" s="15" t="inlineStr">
        <is>
          <t>Fictional Employee - Avery Reed</t>
        </is>
      </c>
      <c r="Q14" s="15" t="inlineStr">
        <is>
          <t>Open</t>
        </is>
      </c>
      <c r="R14" s="16" t="n"/>
      <c r="S14" s="15" t="n"/>
      <c r="T14" s="15" t="n"/>
      <c r="U14" s="22">
        <f>IF(OR(A14="",E14="",Q14="Paid",Q14="Voided"),"",IFERROR(E14-TODAY(),""))</f>
        <v/>
      </c>
      <c r="V14" s="23">
        <f>IF(A14="","",IF(Q14="Voided","Voided",IF(O14="Rejected","Review rejected bill",IF(O14&lt;&gt;"Approved","Approval check",IF(Q14="Paid",IF(R14="","Check payment date","Paid"),IF(Q14="On Hold","On hold",IF(Q14="","Payment status check",IF(E14="","Check due date",IF(E14&lt;TODAY(),"Overdue",IF(E14&lt;=TODAY()+Assumptions!$B$3,"Due soon","Open"))))))))))</f>
        <v/>
      </c>
    </row>
    <row r="15">
      <c r="A15" s="15" t="n"/>
      <c r="B15" s="15" t="n"/>
      <c r="C15" s="15" t="n"/>
      <c r="D15" s="16" t="n"/>
      <c r="E15" s="16" t="n"/>
      <c r="F15" s="15" t="n"/>
      <c r="G15" s="17" t="n"/>
      <c r="H15" s="17" t="n"/>
      <c r="I15" s="18" t="n"/>
      <c r="J15" s="15" t="n"/>
      <c r="K15" s="19" t="n"/>
      <c r="L15" s="13">
        <f>IF(OR(A15="",I15="",K15=""),"",IFERROR(I15*K15,""))</f>
        <v/>
      </c>
      <c r="M15" s="19" t="n"/>
      <c r="N15" s="13">
        <f>IF(A15="","",IFERROR(L15+IF(M15="",0,M15),""))</f>
        <v/>
      </c>
      <c r="O15" s="15" t="n"/>
      <c r="P15" s="15" t="n"/>
      <c r="Q15" s="15" t="n"/>
      <c r="R15" s="16" t="n"/>
      <c r="S15" s="15" t="n"/>
      <c r="T15" s="15" t="n"/>
      <c r="U15" s="20">
        <f>IF(OR(A15="",E15="",Q15="Paid",Q15="Voided"),"",IFERROR(E15-TODAY(),""))</f>
        <v/>
      </c>
      <c r="V15" s="21">
        <f>IF(A15="","",IF(Q15="Voided","Voided",IF(O15="Rejected","Review rejected bill",IF(O15&lt;&gt;"Approved","Approval check",IF(Q15="Paid",IF(R15="","Check payment date","Paid"),IF(Q15="On Hold","On hold",IF(Q15="","Payment status check",IF(E15="","Check due date",IF(E15&lt;TODAY(),"Overdue",IF(E15&lt;=TODAY()+Assumptions!$B$3,"Due soon","Open"))))))))))</f>
        <v/>
      </c>
    </row>
    <row r="16">
      <c r="A16" s="15" t="n"/>
      <c r="B16" s="15" t="n"/>
      <c r="C16" s="15" t="n"/>
      <c r="D16" s="16" t="n"/>
      <c r="E16" s="16" t="n"/>
      <c r="F16" s="15" t="n"/>
      <c r="G16" s="17" t="n"/>
      <c r="H16" s="17" t="n"/>
      <c r="I16" s="18" t="n"/>
      <c r="J16" s="15" t="n"/>
      <c r="K16" s="19" t="n"/>
      <c r="L16" s="14">
        <f>IF(OR(A16="",I16="",K16=""),"",IFERROR(I16*K16,""))</f>
        <v/>
      </c>
      <c r="M16" s="19" t="n"/>
      <c r="N16" s="14">
        <f>IF(A16="","",IFERROR(L16+IF(M16="",0,M16),""))</f>
        <v/>
      </c>
      <c r="O16" s="15" t="n"/>
      <c r="P16" s="15" t="n"/>
      <c r="Q16" s="15" t="n"/>
      <c r="R16" s="16" t="n"/>
      <c r="S16" s="15" t="n"/>
      <c r="T16" s="15" t="n"/>
      <c r="U16" s="22">
        <f>IF(OR(A16="",E16="",Q16="Paid",Q16="Voided"),"",IFERROR(E16-TODAY(),""))</f>
        <v/>
      </c>
      <c r="V16" s="23">
        <f>IF(A16="","",IF(Q16="Voided","Voided",IF(O16="Rejected","Review rejected bill",IF(O16&lt;&gt;"Approved","Approval check",IF(Q16="Paid",IF(R16="","Check payment date","Paid"),IF(Q16="On Hold","On hold",IF(Q16="","Payment status check",IF(E16="","Check due date",IF(E16&lt;TODAY(),"Overdue",IF(E16&lt;=TODAY()+Assumptions!$B$3,"Due soon","Open"))))))))))</f>
        <v/>
      </c>
    </row>
    <row r="17">
      <c r="A17" s="15" t="n"/>
      <c r="B17" s="15" t="n"/>
      <c r="C17" s="15" t="n"/>
      <c r="D17" s="16" t="n"/>
      <c r="E17" s="16" t="n"/>
      <c r="F17" s="15" t="n"/>
      <c r="G17" s="17" t="n"/>
      <c r="H17" s="17" t="n"/>
      <c r="I17" s="18" t="n"/>
      <c r="J17" s="15" t="n"/>
      <c r="K17" s="19" t="n"/>
      <c r="L17" s="13">
        <f>IF(OR(A17="",I17="",K17=""),"",IFERROR(I17*K17,""))</f>
        <v/>
      </c>
      <c r="M17" s="19" t="n"/>
      <c r="N17" s="13">
        <f>IF(A17="","",IFERROR(L17+IF(M17="",0,M17),""))</f>
        <v/>
      </c>
      <c r="O17" s="15" t="n"/>
      <c r="P17" s="15" t="n"/>
      <c r="Q17" s="15" t="n"/>
      <c r="R17" s="16" t="n"/>
      <c r="S17" s="15" t="n"/>
      <c r="T17" s="15" t="n"/>
      <c r="U17" s="20">
        <f>IF(OR(A17="",E17="",Q17="Paid",Q17="Voided"),"",IFERROR(E17-TODAY(),""))</f>
        <v/>
      </c>
      <c r="V17" s="21">
        <f>IF(A17="","",IF(Q17="Voided","Voided",IF(O17="Rejected","Review rejected bill",IF(O17&lt;&gt;"Approved","Approval check",IF(Q17="Paid",IF(R17="","Check payment date","Paid"),IF(Q17="On Hold","On hold",IF(Q17="","Payment status check",IF(E17="","Check due date",IF(E17&lt;TODAY(),"Overdue",IF(E17&lt;=TODAY()+Assumptions!$B$3,"Due soon","Open"))))))))))</f>
        <v/>
      </c>
    </row>
    <row r="18">
      <c r="A18" s="15" t="n"/>
      <c r="B18" s="15" t="n"/>
      <c r="C18" s="15" t="n"/>
      <c r="D18" s="16" t="n"/>
      <c r="E18" s="16" t="n"/>
      <c r="F18" s="15" t="n"/>
      <c r="G18" s="17" t="n"/>
      <c r="H18" s="17" t="n"/>
      <c r="I18" s="18" t="n"/>
      <c r="J18" s="15" t="n"/>
      <c r="K18" s="19" t="n"/>
      <c r="L18" s="14">
        <f>IF(OR(A18="",I18="",K18=""),"",IFERROR(I18*K18,""))</f>
        <v/>
      </c>
      <c r="M18" s="19" t="n"/>
      <c r="N18" s="14">
        <f>IF(A18="","",IFERROR(L18+IF(M18="",0,M18),""))</f>
        <v/>
      </c>
      <c r="O18" s="15" t="n"/>
      <c r="P18" s="15" t="n"/>
      <c r="Q18" s="15" t="n"/>
      <c r="R18" s="16" t="n"/>
      <c r="S18" s="15" t="n"/>
      <c r="T18" s="15" t="n"/>
      <c r="U18" s="22">
        <f>IF(OR(A18="",E18="",Q18="Paid",Q18="Voided"),"",IFERROR(E18-TODAY(),""))</f>
        <v/>
      </c>
      <c r="V18" s="23">
        <f>IF(A18="","",IF(Q18="Voided","Voided",IF(O18="Rejected","Review rejected bill",IF(O18&lt;&gt;"Approved","Approval check",IF(Q18="Paid",IF(R18="","Check payment date","Paid"),IF(Q18="On Hold","On hold",IF(Q18="","Payment status check",IF(E18="","Check due date",IF(E18&lt;TODAY(),"Overdue",IF(E18&lt;=TODAY()+Assumptions!$B$3,"Due soon","Open"))))))))))</f>
        <v/>
      </c>
    </row>
    <row r="19">
      <c r="A19" s="15" t="n"/>
      <c r="B19" s="15" t="n"/>
      <c r="C19" s="15" t="n"/>
      <c r="D19" s="16" t="n"/>
      <c r="E19" s="16" t="n"/>
      <c r="F19" s="15" t="n"/>
      <c r="G19" s="17" t="n"/>
      <c r="H19" s="17" t="n"/>
      <c r="I19" s="18" t="n"/>
      <c r="J19" s="15" t="n"/>
      <c r="K19" s="19" t="n"/>
      <c r="L19" s="13">
        <f>IF(OR(A19="",I19="",K19=""),"",IFERROR(I19*K19,""))</f>
        <v/>
      </c>
      <c r="M19" s="19" t="n"/>
      <c r="N19" s="13">
        <f>IF(A19="","",IFERROR(L19+IF(M19="",0,M19),""))</f>
        <v/>
      </c>
      <c r="O19" s="15" t="n"/>
      <c r="P19" s="15" t="n"/>
      <c r="Q19" s="15" t="n"/>
      <c r="R19" s="16" t="n"/>
      <c r="S19" s="15" t="n"/>
      <c r="T19" s="15" t="n"/>
      <c r="U19" s="20">
        <f>IF(OR(A19="",E19="",Q19="Paid",Q19="Voided"),"",IFERROR(E19-TODAY(),""))</f>
        <v/>
      </c>
      <c r="V19" s="21">
        <f>IF(A19="","",IF(Q19="Voided","Voided",IF(O19="Rejected","Review rejected bill",IF(O19&lt;&gt;"Approved","Approval check",IF(Q19="Paid",IF(R19="","Check payment date","Paid"),IF(Q19="On Hold","On hold",IF(Q19="","Payment status check",IF(E19="","Check due date",IF(E19&lt;TODAY(),"Overdue",IF(E19&lt;=TODAY()+Assumptions!$B$3,"Due soon","Open"))))))))))</f>
        <v/>
      </c>
    </row>
    <row r="20">
      <c r="A20" s="15" t="n"/>
      <c r="B20" s="15" t="n"/>
      <c r="C20" s="15" t="n"/>
      <c r="D20" s="16" t="n"/>
      <c r="E20" s="16" t="n"/>
      <c r="F20" s="15" t="n"/>
      <c r="G20" s="17" t="n"/>
      <c r="H20" s="17" t="n"/>
      <c r="I20" s="18" t="n"/>
      <c r="J20" s="15" t="n"/>
      <c r="K20" s="19" t="n"/>
      <c r="L20" s="14">
        <f>IF(OR(A20="",I20="",K20=""),"",IFERROR(I20*K20,""))</f>
        <v/>
      </c>
      <c r="M20" s="19" t="n"/>
      <c r="N20" s="14">
        <f>IF(A20="","",IFERROR(L20+IF(M20="",0,M20),""))</f>
        <v/>
      </c>
      <c r="O20" s="15" t="n"/>
      <c r="P20" s="15" t="n"/>
      <c r="Q20" s="15" t="n"/>
      <c r="R20" s="16" t="n"/>
      <c r="S20" s="15" t="n"/>
      <c r="T20" s="15" t="n"/>
      <c r="U20" s="22">
        <f>IF(OR(A20="",E20="",Q20="Paid",Q20="Voided"),"",IFERROR(E20-TODAY(),""))</f>
        <v/>
      </c>
      <c r="V20" s="23">
        <f>IF(A20="","",IF(Q20="Voided","Voided",IF(O20="Rejected","Review rejected bill",IF(O20&lt;&gt;"Approved","Approval check",IF(Q20="Paid",IF(R20="","Check payment date","Paid"),IF(Q20="On Hold","On hold",IF(Q20="","Payment status check",IF(E20="","Check due date",IF(E20&lt;TODAY(),"Overdue",IF(E20&lt;=TODAY()+Assumptions!$B$3,"Due soon","Open"))))))))))</f>
        <v/>
      </c>
    </row>
    <row r="21">
      <c r="A21" s="15" t="n"/>
      <c r="B21" s="15" t="n"/>
      <c r="C21" s="15" t="n"/>
      <c r="D21" s="16" t="n"/>
      <c r="E21" s="16" t="n"/>
      <c r="F21" s="15" t="n"/>
      <c r="G21" s="17" t="n"/>
      <c r="H21" s="17" t="n"/>
      <c r="I21" s="18" t="n"/>
      <c r="J21" s="15" t="n"/>
      <c r="K21" s="19" t="n"/>
      <c r="L21" s="13">
        <f>IF(OR(A21="",I21="",K21=""),"",IFERROR(I21*K21,""))</f>
        <v/>
      </c>
      <c r="M21" s="19" t="n"/>
      <c r="N21" s="13">
        <f>IF(A21="","",IFERROR(L21+IF(M21="",0,M21),""))</f>
        <v/>
      </c>
      <c r="O21" s="15" t="n"/>
      <c r="P21" s="15" t="n"/>
      <c r="Q21" s="15" t="n"/>
      <c r="R21" s="16" t="n"/>
      <c r="S21" s="15" t="n"/>
      <c r="T21" s="15" t="n"/>
      <c r="U21" s="20">
        <f>IF(OR(A21="",E21="",Q21="Paid",Q21="Voided"),"",IFERROR(E21-TODAY(),""))</f>
        <v/>
      </c>
      <c r="V21" s="21">
        <f>IF(A21="","",IF(Q21="Voided","Voided",IF(O21="Rejected","Review rejected bill",IF(O21&lt;&gt;"Approved","Approval check",IF(Q21="Paid",IF(R21="","Check payment date","Paid"),IF(Q21="On Hold","On hold",IF(Q21="","Payment status check",IF(E21="","Check due date",IF(E21&lt;TODAY(),"Overdue",IF(E21&lt;=TODAY()+Assumptions!$B$3,"Due soon","Open"))))))))))</f>
        <v/>
      </c>
    </row>
    <row r="22">
      <c r="A22" s="15" t="n"/>
      <c r="B22" s="15" t="n"/>
      <c r="C22" s="15" t="n"/>
      <c r="D22" s="16" t="n"/>
      <c r="E22" s="16" t="n"/>
      <c r="F22" s="15" t="n"/>
      <c r="G22" s="17" t="n"/>
      <c r="H22" s="17" t="n"/>
      <c r="I22" s="18" t="n"/>
      <c r="J22" s="15" t="n"/>
      <c r="K22" s="19" t="n"/>
      <c r="L22" s="14">
        <f>IF(OR(A22="",I22="",K22=""),"",IFERROR(I22*K22,""))</f>
        <v/>
      </c>
      <c r="M22" s="19" t="n"/>
      <c r="N22" s="14">
        <f>IF(A22="","",IFERROR(L22+IF(M22="",0,M22),""))</f>
        <v/>
      </c>
      <c r="O22" s="15" t="n"/>
      <c r="P22" s="15" t="n"/>
      <c r="Q22" s="15" t="n"/>
      <c r="R22" s="16" t="n"/>
      <c r="S22" s="15" t="n"/>
      <c r="T22" s="15" t="n"/>
      <c r="U22" s="22">
        <f>IF(OR(A22="",E22="",Q22="Paid",Q22="Voided"),"",IFERROR(E22-TODAY(),""))</f>
        <v/>
      </c>
      <c r="V22" s="23">
        <f>IF(A22="","",IF(Q22="Voided","Voided",IF(O22="Rejected","Review rejected bill",IF(O22&lt;&gt;"Approved","Approval check",IF(Q22="Paid",IF(R22="","Check payment date","Paid"),IF(Q22="On Hold","On hold",IF(Q22="","Payment status check",IF(E22="","Check due date",IF(E22&lt;TODAY(),"Overdue",IF(E22&lt;=TODAY()+Assumptions!$B$3,"Due soon","Open"))))))))))</f>
        <v/>
      </c>
    </row>
    <row r="23">
      <c r="A23" s="15" t="n"/>
      <c r="B23" s="15" t="n"/>
      <c r="C23" s="15" t="n"/>
      <c r="D23" s="16" t="n"/>
      <c r="E23" s="16" t="n"/>
      <c r="F23" s="15" t="n"/>
      <c r="G23" s="17" t="n"/>
      <c r="H23" s="17" t="n"/>
      <c r="I23" s="18" t="n"/>
      <c r="J23" s="15" t="n"/>
      <c r="K23" s="19" t="n"/>
      <c r="L23" s="13">
        <f>IF(OR(A23="",I23="",K23=""),"",IFERROR(I23*K23,""))</f>
        <v/>
      </c>
      <c r="M23" s="19" t="n"/>
      <c r="N23" s="13">
        <f>IF(A23="","",IFERROR(L23+IF(M23="",0,M23),""))</f>
        <v/>
      </c>
      <c r="O23" s="15" t="n"/>
      <c r="P23" s="15" t="n"/>
      <c r="Q23" s="15" t="n"/>
      <c r="R23" s="16" t="n"/>
      <c r="S23" s="15" t="n"/>
      <c r="T23" s="15" t="n"/>
      <c r="U23" s="20">
        <f>IF(OR(A23="",E23="",Q23="Paid",Q23="Voided"),"",IFERROR(E23-TODAY(),""))</f>
        <v/>
      </c>
      <c r="V23" s="21">
        <f>IF(A23="","",IF(Q23="Voided","Voided",IF(O23="Rejected","Review rejected bill",IF(O23&lt;&gt;"Approved","Approval check",IF(Q23="Paid",IF(R23="","Check payment date","Paid"),IF(Q23="On Hold","On hold",IF(Q23="","Payment status check",IF(E23="","Check due date",IF(E23&lt;TODAY(),"Overdue",IF(E23&lt;=TODAY()+Assumptions!$B$3,"Due soon","Open"))))))))))</f>
        <v/>
      </c>
    </row>
    <row r="24">
      <c r="A24" s="15" t="n"/>
      <c r="B24" s="15" t="n"/>
      <c r="C24" s="15" t="n"/>
      <c r="D24" s="16" t="n"/>
      <c r="E24" s="16" t="n"/>
      <c r="F24" s="15" t="n"/>
      <c r="G24" s="17" t="n"/>
      <c r="H24" s="17" t="n"/>
      <c r="I24" s="18" t="n"/>
      <c r="J24" s="15" t="n"/>
      <c r="K24" s="19" t="n"/>
      <c r="L24" s="14">
        <f>IF(OR(A24="",I24="",K24=""),"",IFERROR(I24*K24,""))</f>
        <v/>
      </c>
      <c r="M24" s="19" t="n"/>
      <c r="N24" s="14">
        <f>IF(A24="","",IFERROR(L24+IF(M24="",0,M24),""))</f>
        <v/>
      </c>
      <c r="O24" s="15" t="n"/>
      <c r="P24" s="15" t="n"/>
      <c r="Q24" s="15" t="n"/>
      <c r="R24" s="16" t="n"/>
      <c r="S24" s="15" t="n"/>
      <c r="T24" s="15" t="n"/>
      <c r="U24" s="22">
        <f>IF(OR(A24="",E24="",Q24="Paid",Q24="Voided"),"",IFERROR(E24-TODAY(),""))</f>
        <v/>
      </c>
      <c r="V24" s="23">
        <f>IF(A24="","",IF(Q24="Voided","Voided",IF(O24="Rejected","Review rejected bill",IF(O24&lt;&gt;"Approved","Approval check",IF(Q24="Paid",IF(R24="","Check payment date","Paid"),IF(Q24="On Hold","On hold",IF(Q24="","Payment status check",IF(E24="","Check due date",IF(E24&lt;TODAY(),"Overdue",IF(E24&lt;=TODAY()+Assumptions!$B$3,"Due soon","Open"))))))))))</f>
        <v/>
      </c>
    </row>
    <row r="25">
      <c r="A25" s="15" t="n"/>
      <c r="B25" s="15" t="n"/>
      <c r="C25" s="15" t="n"/>
      <c r="D25" s="16" t="n"/>
      <c r="E25" s="16" t="n"/>
      <c r="F25" s="15" t="n"/>
      <c r="G25" s="17" t="n"/>
      <c r="H25" s="17" t="n"/>
      <c r="I25" s="18" t="n"/>
      <c r="J25" s="15" t="n"/>
      <c r="K25" s="19" t="n"/>
      <c r="L25" s="13">
        <f>IF(OR(A25="",I25="",K25=""),"",IFERROR(I25*K25,""))</f>
        <v/>
      </c>
      <c r="M25" s="19" t="n"/>
      <c r="N25" s="13">
        <f>IF(A25="","",IFERROR(L25+IF(M25="",0,M25),""))</f>
        <v/>
      </c>
      <c r="O25" s="15" t="n"/>
      <c r="P25" s="15" t="n"/>
      <c r="Q25" s="15" t="n"/>
      <c r="R25" s="16" t="n"/>
      <c r="S25" s="15" t="n"/>
      <c r="T25" s="15" t="n"/>
      <c r="U25" s="20">
        <f>IF(OR(A25="",E25="",Q25="Paid",Q25="Voided"),"",IFERROR(E25-TODAY(),""))</f>
        <v/>
      </c>
      <c r="V25" s="21">
        <f>IF(A25="","",IF(Q25="Voided","Voided",IF(O25="Rejected","Review rejected bill",IF(O25&lt;&gt;"Approved","Approval check",IF(Q25="Paid",IF(R25="","Check payment date","Paid"),IF(Q25="On Hold","On hold",IF(Q25="","Payment status check",IF(E25="","Check due date",IF(E25&lt;TODAY(),"Overdue",IF(E25&lt;=TODAY()+Assumptions!$B$3,"Due soon","Open"))))))))))</f>
        <v/>
      </c>
    </row>
    <row r="26">
      <c r="A26" s="15" t="n"/>
      <c r="B26" s="15" t="n"/>
      <c r="C26" s="15" t="n"/>
      <c r="D26" s="16" t="n"/>
      <c r="E26" s="16" t="n"/>
      <c r="F26" s="15" t="n"/>
      <c r="G26" s="17" t="n"/>
      <c r="H26" s="17" t="n"/>
      <c r="I26" s="18" t="n"/>
      <c r="J26" s="15" t="n"/>
      <c r="K26" s="19" t="n"/>
      <c r="L26" s="14">
        <f>IF(OR(A26="",I26="",K26=""),"",IFERROR(I26*K26,""))</f>
        <v/>
      </c>
      <c r="M26" s="19" t="n"/>
      <c r="N26" s="14">
        <f>IF(A26="","",IFERROR(L26+IF(M26="",0,M26),""))</f>
        <v/>
      </c>
      <c r="O26" s="15" t="n"/>
      <c r="P26" s="15" t="n"/>
      <c r="Q26" s="15" t="n"/>
      <c r="R26" s="16" t="n"/>
      <c r="S26" s="15" t="n"/>
      <c r="T26" s="15" t="n"/>
      <c r="U26" s="22">
        <f>IF(OR(A26="",E26="",Q26="Paid",Q26="Voided"),"",IFERROR(E26-TODAY(),""))</f>
        <v/>
      </c>
      <c r="V26" s="23">
        <f>IF(A26="","",IF(Q26="Voided","Voided",IF(O26="Rejected","Review rejected bill",IF(O26&lt;&gt;"Approved","Approval check",IF(Q26="Paid",IF(R26="","Check payment date","Paid"),IF(Q26="On Hold","On hold",IF(Q26="","Payment status check",IF(E26="","Check due date",IF(E26&lt;TODAY(),"Overdue",IF(E26&lt;=TODAY()+Assumptions!$B$3,"Due soon","Open"))))))))))</f>
        <v/>
      </c>
    </row>
    <row r="27">
      <c r="A27" s="15" t="n"/>
      <c r="B27" s="15" t="n"/>
      <c r="C27" s="15" t="n"/>
      <c r="D27" s="16" t="n"/>
      <c r="E27" s="16" t="n"/>
      <c r="F27" s="15" t="n"/>
      <c r="G27" s="17" t="n"/>
      <c r="H27" s="17" t="n"/>
      <c r="I27" s="18" t="n"/>
      <c r="J27" s="15" t="n"/>
      <c r="K27" s="19" t="n"/>
      <c r="L27" s="13">
        <f>IF(OR(A27="",I27="",K27=""),"",IFERROR(I27*K27,""))</f>
        <v/>
      </c>
      <c r="M27" s="19" t="n"/>
      <c r="N27" s="13">
        <f>IF(A27="","",IFERROR(L27+IF(M27="",0,M27),""))</f>
        <v/>
      </c>
      <c r="O27" s="15" t="n"/>
      <c r="P27" s="15" t="n"/>
      <c r="Q27" s="15" t="n"/>
      <c r="R27" s="16" t="n"/>
      <c r="S27" s="15" t="n"/>
      <c r="T27" s="15" t="n"/>
      <c r="U27" s="20">
        <f>IF(OR(A27="",E27="",Q27="Paid",Q27="Voided"),"",IFERROR(E27-TODAY(),""))</f>
        <v/>
      </c>
      <c r="V27" s="21">
        <f>IF(A27="","",IF(Q27="Voided","Voided",IF(O27="Rejected","Review rejected bill",IF(O27&lt;&gt;"Approved","Approval check",IF(Q27="Paid",IF(R27="","Check payment date","Paid"),IF(Q27="On Hold","On hold",IF(Q27="","Payment status check",IF(E27="","Check due date",IF(E27&lt;TODAY(),"Overdue",IF(E27&lt;=TODAY()+Assumptions!$B$3,"Due soon","Open"))))))))))</f>
        <v/>
      </c>
    </row>
    <row r="28">
      <c r="A28" s="15" t="n"/>
      <c r="B28" s="15" t="n"/>
      <c r="C28" s="15" t="n"/>
      <c r="D28" s="16" t="n"/>
      <c r="E28" s="16" t="n"/>
      <c r="F28" s="15" t="n"/>
      <c r="G28" s="17" t="n"/>
      <c r="H28" s="17" t="n"/>
      <c r="I28" s="18" t="n"/>
      <c r="J28" s="15" t="n"/>
      <c r="K28" s="19" t="n"/>
      <c r="L28" s="14">
        <f>IF(OR(A28="",I28="",K28=""),"",IFERROR(I28*K28,""))</f>
        <v/>
      </c>
      <c r="M28" s="19" t="n"/>
      <c r="N28" s="14">
        <f>IF(A28="","",IFERROR(L28+IF(M28="",0,M28),""))</f>
        <v/>
      </c>
      <c r="O28" s="15" t="n"/>
      <c r="P28" s="15" t="n"/>
      <c r="Q28" s="15" t="n"/>
      <c r="R28" s="16" t="n"/>
      <c r="S28" s="15" t="n"/>
      <c r="T28" s="15" t="n"/>
      <c r="U28" s="22">
        <f>IF(OR(A28="",E28="",Q28="Paid",Q28="Voided"),"",IFERROR(E28-TODAY(),""))</f>
        <v/>
      </c>
      <c r="V28" s="23">
        <f>IF(A28="","",IF(Q28="Voided","Voided",IF(O28="Rejected","Review rejected bill",IF(O28&lt;&gt;"Approved","Approval check",IF(Q28="Paid",IF(R28="","Check payment date","Paid"),IF(Q28="On Hold","On hold",IF(Q28="","Payment status check",IF(E28="","Check due date",IF(E28&lt;TODAY(),"Overdue",IF(E28&lt;=TODAY()+Assumptions!$B$3,"Due soon","Open"))))))))))</f>
        <v/>
      </c>
    </row>
    <row r="29">
      <c r="A29" s="15" t="n"/>
      <c r="B29" s="15" t="n"/>
      <c r="C29" s="15" t="n"/>
      <c r="D29" s="16" t="n"/>
      <c r="E29" s="16" t="n"/>
      <c r="F29" s="15" t="n"/>
      <c r="G29" s="17" t="n"/>
      <c r="H29" s="17" t="n"/>
      <c r="I29" s="18" t="n"/>
      <c r="J29" s="15" t="n"/>
      <c r="K29" s="19" t="n"/>
      <c r="L29" s="13">
        <f>IF(OR(A29="",I29="",K29=""),"",IFERROR(I29*K29,""))</f>
        <v/>
      </c>
      <c r="M29" s="19" t="n"/>
      <c r="N29" s="13">
        <f>IF(A29="","",IFERROR(L29+IF(M29="",0,M29),""))</f>
        <v/>
      </c>
      <c r="O29" s="15" t="n"/>
      <c r="P29" s="15" t="n"/>
      <c r="Q29" s="15" t="n"/>
      <c r="R29" s="16" t="n"/>
      <c r="S29" s="15" t="n"/>
      <c r="T29" s="15" t="n"/>
      <c r="U29" s="20">
        <f>IF(OR(A29="",E29="",Q29="Paid",Q29="Voided"),"",IFERROR(E29-TODAY(),""))</f>
        <v/>
      </c>
      <c r="V29" s="21">
        <f>IF(A29="","",IF(Q29="Voided","Voided",IF(O29="Rejected","Review rejected bill",IF(O29&lt;&gt;"Approved","Approval check",IF(Q29="Paid",IF(R29="","Check payment date","Paid"),IF(Q29="On Hold","On hold",IF(Q29="","Payment status check",IF(E29="","Check due date",IF(E29&lt;TODAY(),"Overdue",IF(E29&lt;=TODAY()+Assumptions!$B$3,"Due soon","Open"))))))))))</f>
        <v/>
      </c>
    </row>
    <row r="30">
      <c r="A30" s="15" t="n"/>
      <c r="B30" s="15" t="n"/>
      <c r="C30" s="15" t="n"/>
      <c r="D30" s="16" t="n"/>
      <c r="E30" s="16" t="n"/>
      <c r="F30" s="15" t="n"/>
      <c r="G30" s="17" t="n"/>
      <c r="H30" s="17" t="n"/>
      <c r="I30" s="18" t="n"/>
      <c r="J30" s="15" t="n"/>
      <c r="K30" s="19" t="n"/>
      <c r="L30" s="14">
        <f>IF(OR(A30="",I30="",K30=""),"",IFERROR(I30*K30,""))</f>
        <v/>
      </c>
      <c r="M30" s="19" t="n"/>
      <c r="N30" s="14">
        <f>IF(A30="","",IFERROR(L30+IF(M30="",0,M30),""))</f>
        <v/>
      </c>
      <c r="O30" s="15" t="n"/>
      <c r="P30" s="15" t="n"/>
      <c r="Q30" s="15" t="n"/>
      <c r="R30" s="16" t="n"/>
      <c r="S30" s="15" t="n"/>
      <c r="T30" s="15" t="n"/>
      <c r="U30" s="22">
        <f>IF(OR(A30="",E30="",Q30="Paid",Q30="Voided"),"",IFERROR(E30-TODAY(),""))</f>
        <v/>
      </c>
      <c r="V30" s="23">
        <f>IF(A30="","",IF(Q30="Voided","Voided",IF(O30="Rejected","Review rejected bill",IF(O30&lt;&gt;"Approved","Approval check",IF(Q30="Paid",IF(R30="","Check payment date","Paid"),IF(Q30="On Hold","On hold",IF(Q30="","Payment status check",IF(E30="","Check due date",IF(E30&lt;TODAY(),"Overdue",IF(E30&lt;=TODAY()+Assumptions!$B$3,"Due soon","Open"))))))))))</f>
        <v/>
      </c>
    </row>
    <row r="31">
      <c r="A31" s="15" t="n"/>
      <c r="B31" s="15" t="n"/>
      <c r="C31" s="15" t="n"/>
      <c r="D31" s="16" t="n"/>
      <c r="E31" s="16" t="n"/>
      <c r="F31" s="15" t="n"/>
      <c r="G31" s="17" t="n"/>
      <c r="H31" s="17" t="n"/>
      <c r="I31" s="18" t="n"/>
      <c r="J31" s="15" t="n"/>
      <c r="K31" s="19" t="n"/>
      <c r="L31" s="13">
        <f>IF(OR(A31="",I31="",K31=""),"",IFERROR(I31*K31,""))</f>
        <v/>
      </c>
      <c r="M31" s="19" t="n"/>
      <c r="N31" s="13">
        <f>IF(A31="","",IFERROR(L31+IF(M31="",0,M31),""))</f>
        <v/>
      </c>
      <c r="O31" s="15" t="n"/>
      <c r="P31" s="15" t="n"/>
      <c r="Q31" s="15" t="n"/>
      <c r="R31" s="16" t="n"/>
      <c r="S31" s="15" t="n"/>
      <c r="T31" s="15" t="n"/>
      <c r="U31" s="20">
        <f>IF(OR(A31="",E31="",Q31="Paid",Q31="Voided"),"",IFERROR(E31-TODAY(),""))</f>
        <v/>
      </c>
      <c r="V31" s="21">
        <f>IF(A31="","",IF(Q31="Voided","Voided",IF(O31="Rejected","Review rejected bill",IF(O31&lt;&gt;"Approved","Approval check",IF(Q31="Paid",IF(R31="","Check payment date","Paid"),IF(Q31="On Hold","On hold",IF(Q31="","Payment status check",IF(E31="","Check due date",IF(E31&lt;TODAY(),"Overdue",IF(E31&lt;=TODAY()+Assumptions!$B$3,"Due soon","Open"))))))))))</f>
        <v/>
      </c>
    </row>
    <row r="32">
      <c r="A32" s="15" t="n"/>
      <c r="B32" s="15" t="n"/>
      <c r="C32" s="15" t="n"/>
      <c r="D32" s="16" t="n"/>
      <c r="E32" s="16" t="n"/>
      <c r="F32" s="15" t="n"/>
      <c r="G32" s="17" t="n"/>
      <c r="H32" s="17" t="n"/>
      <c r="I32" s="18" t="n"/>
      <c r="J32" s="15" t="n"/>
      <c r="K32" s="19" t="n"/>
      <c r="L32" s="14">
        <f>IF(OR(A32="",I32="",K32=""),"",IFERROR(I32*K32,""))</f>
        <v/>
      </c>
      <c r="M32" s="19" t="n"/>
      <c r="N32" s="14">
        <f>IF(A32="","",IFERROR(L32+IF(M32="",0,M32),""))</f>
        <v/>
      </c>
      <c r="O32" s="15" t="n"/>
      <c r="P32" s="15" t="n"/>
      <c r="Q32" s="15" t="n"/>
      <c r="R32" s="16" t="n"/>
      <c r="S32" s="15" t="n"/>
      <c r="T32" s="15" t="n"/>
      <c r="U32" s="22">
        <f>IF(OR(A32="",E32="",Q32="Paid",Q32="Voided"),"",IFERROR(E32-TODAY(),""))</f>
        <v/>
      </c>
      <c r="V32" s="23">
        <f>IF(A32="","",IF(Q32="Voided","Voided",IF(O32="Rejected","Review rejected bill",IF(O32&lt;&gt;"Approved","Approval check",IF(Q32="Paid",IF(R32="","Check payment date","Paid"),IF(Q32="On Hold","On hold",IF(Q32="","Payment status check",IF(E32="","Check due date",IF(E32&lt;TODAY(),"Overdue",IF(E32&lt;=TODAY()+Assumptions!$B$3,"Due soon","Open"))))))))))</f>
        <v/>
      </c>
    </row>
    <row r="33">
      <c r="A33" s="15" t="n"/>
      <c r="B33" s="15" t="n"/>
      <c r="C33" s="15" t="n"/>
      <c r="D33" s="16" t="n"/>
      <c r="E33" s="16" t="n"/>
      <c r="F33" s="15" t="n"/>
      <c r="G33" s="17" t="n"/>
      <c r="H33" s="17" t="n"/>
      <c r="I33" s="18" t="n"/>
      <c r="J33" s="15" t="n"/>
      <c r="K33" s="19" t="n"/>
      <c r="L33" s="13">
        <f>IF(OR(A33="",I33="",K33=""),"",IFERROR(I33*K33,""))</f>
        <v/>
      </c>
      <c r="M33" s="19" t="n"/>
      <c r="N33" s="13">
        <f>IF(A33="","",IFERROR(L33+IF(M33="",0,M33),""))</f>
        <v/>
      </c>
      <c r="O33" s="15" t="n"/>
      <c r="P33" s="15" t="n"/>
      <c r="Q33" s="15" t="n"/>
      <c r="R33" s="16" t="n"/>
      <c r="S33" s="15" t="n"/>
      <c r="T33" s="15" t="n"/>
      <c r="U33" s="20">
        <f>IF(OR(A33="",E33="",Q33="Paid",Q33="Voided"),"",IFERROR(E33-TODAY(),""))</f>
        <v/>
      </c>
      <c r="V33" s="21">
        <f>IF(A33="","",IF(Q33="Voided","Voided",IF(O33="Rejected","Review rejected bill",IF(O33&lt;&gt;"Approved","Approval check",IF(Q33="Paid",IF(R33="","Check payment date","Paid"),IF(Q33="On Hold","On hold",IF(Q33="","Payment status check",IF(E33="","Check due date",IF(E33&lt;TODAY(),"Overdue",IF(E33&lt;=TODAY()+Assumptions!$B$3,"Due soon","Open"))))))))))</f>
        <v/>
      </c>
    </row>
    <row r="34">
      <c r="A34" s="15" t="n"/>
      <c r="B34" s="15" t="n"/>
      <c r="C34" s="15" t="n"/>
      <c r="D34" s="16" t="n"/>
      <c r="E34" s="16" t="n"/>
      <c r="F34" s="15" t="n"/>
      <c r="G34" s="17" t="n"/>
      <c r="H34" s="17" t="n"/>
      <c r="I34" s="18" t="n"/>
      <c r="J34" s="15" t="n"/>
      <c r="K34" s="19" t="n"/>
      <c r="L34" s="14">
        <f>IF(OR(A34="",I34="",K34=""),"",IFERROR(I34*K34,""))</f>
        <v/>
      </c>
      <c r="M34" s="19" t="n"/>
      <c r="N34" s="14">
        <f>IF(A34="","",IFERROR(L34+IF(M34="",0,M34),""))</f>
        <v/>
      </c>
      <c r="O34" s="15" t="n"/>
      <c r="P34" s="15" t="n"/>
      <c r="Q34" s="15" t="n"/>
      <c r="R34" s="16" t="n"/>
      <c r="S34" s="15" t="n"/>
      <c r="T34" s="15" t="n"/>
      <c r="U34" s="22">
        <f>IF(OR(A34="",E34="",Q34="Paid",Q34="Voided"),"",IFERROR(E34-TODAY(),""))</f>
        <v/>
      </c>
      <c r="V34" s="23">
        <f>IF(A34="","",IF(Q34="Voided","Voided",IF(O34="Rejected","Review rejected bill",IF(O34&lt;&gt;"Approved","Approval check",IF(Q34="Paid",IF(R34="","Check payment date","Paid"),IF(Q34="On Hold","On hold",IF(Q34="","Payment status check",IF(E34="","Check due date",IF(E34&lt;TODAY(),"Overdue",IF(E34&lt;=TODAY()+Assumptions!$B$3,"Due soon","Open"))))))))))</f>
        <v/>
      </c>
    </row>
    <row r="35">
      <c r="A35" s="15" t="n"/>
      <c r="B35" s="15" t="n"/>
      <c r="C35" s="15" t="n"/>
      <c r="D35" s="16" t="n"/>
      <c r="E35" s="16" t="n"/>
      <c r="F35" s="15" t="n"/>
      <c r="G35" s="17" t="n"/>
      <c r="H35" s="17" t="n"/>
      <c r="I35" s="18" t="n"/>
      <c r="J35" s="15" t="n"/>
      <c r="K35" s="19" t="n"/>
      <c r="L35" s="13">
        <f>IF(OR(A35="",I35="",K35=""),"",IFERROR(I35*K35,""))</f>
        <v/>
      </c>
      <c r="M35" s="19" t="n"/>
      <c r="N35" s="13">
        <f>IF(A35="","",IFERROR(L35+IF(M35="",0,M35),""))</f>
        <v/>
      </c>
      <c r="O35" s="15" t="n"/>
      <c r="P35" s="15" t="n"/>
      <c r="Q35" s="15" t="n"/>
      <c r="R35" s="16" t="n"/>
      <c r="S35" s="15" t="n"/>
      <c r="T35" s="15" t="n"/>
      <c r="U35" s="20">
        <f>IF(OR(A35="",E35="",Q35="Paid",Q35="Voided"),"",IFERROR(E35-TODAY(),""))</f>
        <v/>
      </c>
      <c r="V35" s="21">
        <f>IF(A35="","",IF(Q35="Voided","Voided",IF(O35="Rejected","Review rejected bill",IF(O35&lt;&gt;"Approved","Approval check",IF(Q35="Paid",IF(R35="","Check payment date","Paid"),IF(Q35="On Hold","On hold",IF(Q35="","Payment status check",IF(E35="","Check due date",IF(E35&lt;TODAY(),"Overdue",IF(E35&lt;=TODAY()+Assumptions!$B$3,"Due soon","Open"))))))))))</f>
        <v/>
      </c>
    </row>
    <row r="36">
      <c r="A36" s="15" t="n"/>
      <c r="B36" s="15" t="n"/>
      <c r="C36" s="15" t="n"/>
      <c r="D36" s="16" t="n"/>
      <c r="E36" s="16" t="n"/>
      <c r="F36" s="15" t="n"/>
      <c r="G36" s="17" t="n"/>
      <c r="H36" s="17" t="n"/>
      <c r="I36" s="18" t="n"/>
      <c r="J36" s="15" t="n"/>
      <c r="K36" s="19" t="n"/>
      <c r="L36" s="14">
        <f>IF(OR(A36="",I36="",K36=""),"",IFERROR(I36*K36,""))</f>
        <v/>
      </c>
      <c r="M36" s="19" t="n"/>
      <c r="N36" s="14">
        <f>IF(A36="","",IFERROR(L36+IF(M36="",0,M36),""))</f>
        <v/>
      </c>
      <c r="O36" s="15" t="n"/>
      <c r="P36" s="15" t="n"/>
      <c r="Q36" s="15" t="n"/>
      <c r="R36" s="16" t="n"/>
      <c r="S36" s="15" t="n"/>
      <c r="T36" s="15" t="n"/>
      <c r="U36" s="22">
        <f>IF(OR(A36="",E36="",Q36="Paid",Q36="Voided"),"",IFERROR(E36-TODAY(),""))</f>
        <v/>
      </c>
      <c r="V36" s="23">
        <f>IF(A36="","",IF(Q36="Voided","Voided",IF(O36="Rejected","Review rejected bill",IF(O36&lt;&gt;"Approved","Approval check",IF(Q36="Paid",IF(R36="","Check payment date","Paid"),IF(Q36="On Hold","On hold",IF(Q36="","Payment status check",IF(E36="","Check due date",IF(E36&lt;TODAY(),"Overdue",IF(E36&lt;=TODAY()+Assumptions!$B$3,"Due soon","Open"))))))))))</f>
        <v/>
      </c>
    </row>
    <row r="37">
      <c r="A37" s="15" t="n"/>
      <c r="B37" s="15" t="n"/>
      <c r="C37" s="15" t="n"/>
      <c r="D37" s="16" t="n"/>
      <c r="E37" s="16" t="n"/>
      <c r="F37" s="15" t="n"/>
      <c r="G37" s="17" t="n"/>
      <c r="H37" s="17" t="n"/>
      <c r="I37" s="18" t="n"/>
      <c r="J37" s="15" t="n"/>
      <c r="K37" s="19" t="n"/>
      <c r="L37" s="13">
        <f>IF(OR(A37="",I37="",K37=""),"",IFERROR(I37*K37,""))</f>
        <v/>
      </c>
      <c r="M37" s="19" t="n"/>
      <c r="N37" s="13">
        <f>IF(A37="","",IFERROR(L37+IF(M37="",0,M37),""))</f>
        <v/>
      </c>
      <c r="O37" s="15" t="n"/>
      <c r="P37" s="15" t="n"/>
      <c r="Q37" s="15" t="n"/>
      <c r="R37" s="16" t="n"/>
      <c r="S37" s="15" t="n"/>
      <c r="T37" s="15" t="n"/>
      <c r="U37" s="20">
        <f>IF(OR(A37="",E37="",Q37="Paid",Q37="Voided"),"",IFERROR(E37-TODAY(),""))</f>
        <v/>
      </c>
      <c r="V37" s="21">
        <f>IF(A37="","",IF(Q37="Voided","Voided",IF(O37="Rejected","Review rejected bill",IF(O37&lt;&gt;"Approved","Approval check",IF(Q37="Paid",IF(R37="","Check payment date","Paid"),IF(Q37="On Hold","On hold",IF(Q37="","Payment status check",IF(E37="","Check due date",IF(E37&lt;TODAY(),"Overdue",IF(E37&lt;=TODAY()+Assumptions!$B$3,"Due soon","Open"))))))))))</f>
        <v/>
      </c>
    </row>
    <row r="38">
      <c r="A38" s="15" t="n"/>
      <c r="B38" s="15" t="n"/>
      <c r="C38" s="15" t="n"/>
      <c r="D38" s="16" t="n"/>
      <c r="E38" s="16" t="n"/>
      <c r="F38" s="15" t="n"/>
      <c r="G38" s="17" t="n"/>
      <c r="H38" s="17" t="n"/>
      <c r="I38" s="18" t="n"/>
      <c r="J38" s="15" t="n"/>
      <c r="K38" s="19" t="n"/>
      <c r="L38" s="14">
        <f>IF(OR(A38="",I38="",K38=""),"",IFERROR(I38*K38,""))</f>
        <v/>
      </c>
      <c r="M38" s="19" t="n"/>
      <c r="N38" s="14">
        <f>IF(A38="","",IFERROR(L38+IF(M38="",0,M38),""))</f>
        <v/>
      </c>
      <c r="O38" s="15" t="n"/>
      <c r="P38" s="15" t="n"/>
      <c r="Q38" s="15" t="n"/>
      <c r="R38" s="16" t="n"/>
      <c r="S38" s="15" t="n"/>
      <c r="T38" s="15" t="n"/>
      <c r="U38" s="22">
        <f>IF(OR(A38="",E38="",Q38="Paid",Q38="Voided"),"",IFERROR(E38-TODAY(),""))</f>
        <v/>
      </c>
      <c r="V38" s="23">
        <f>IF(A38="","",IF(Q38="Voided","Voided",IF(O38="Rejected","Review rejected bill",IF(O38&lt;&gt;"Approved","Approval check",IF(Q38="Paid",IF(R38="","Check payment date","Paid"),IF(Q38="On Hold","On hold",IF(Q38="","Payment status check",IF(E38="","Check due date",IF(E38&lt;TODAY(),"Overdue",IF(E38&lt;=TODAY()+Assumptions!$B$3,"Due soon","Open"))))))))))</f>
        <v/>
      </c>
    </row>
    <row r="39">
      <c r="A39" s="15" t="n"/>
      <c r="B39" s="15" t="n"/>
      <c r="C39" s="15" t="n"/>
      <c r="D39" s="16" t="n"/>
      <c r="E39" s="16" t="n"/>
      <c r="F39" s="15" t="n"/>
      <c r="G39" s="17" t="n"/>
      <c r="H39" s="17" t="n"/>
      <c r="I39" s="18" t="n"/>
      <c r="J39" s="15" t="n"/>
      <c r="K39" s="19" t="n"/>
      <c r="L39" s="13">
        <f>IF(OR(A39="",I39="",K39=""),"",IFERROR(I39*K39,""))</f>
        <v/>
      </c>
      <c r="M39" s="19" t="n"/>
      <c r="N39" s="13">
        <f>IF(A39="","",IFERROR(L39+IF(M39="",0,M39),""))</f>
        <v/>
      </c>
      <c r="O39" s="15" t="n"/>
      <c r="P39" s="15" t="n"/>
      <c r="Q39" s="15" t="n"/>
      <c r="R39" s="16" t="n"/>
      <c r="S39" s="15" t="n"/>
      <c r="T39" s="15" t="n"/>
      <c r="U39" s="20">
        <f>IF(OR(A39="",E39="",Q39="Paid",Q39="Voided"),"",IFERROR(E39-TODAY(),""))</f>
        <v/>
      </c>
      <c r="V39" s="21">
        <f>IF(A39="","",IF(Q39="Voided","Voided",IF(O39="Rejected","Review rejected bill",IF(O39&lt;&gt;"Approved","Approval check",IF(Q39="Paid",IF(R39="","Check payment date","Paid"),IF(Q39="On Hold","On hold",IF(Q39="","Payment status check",IF(E39="","Check due date",IF(E39&lt;TODAY(),"Overdue",IF(E39&lt;=TODAY()+Assumptions!$B$3,"Due soon","Open"))))))))))</f>
        <v/>
      </c>
    </row>
    <row r="40">
      <c r="A40" s="15" t="n"/>
      <c r="B40" s="15" t="n"/>
      <c r="C40" s="15" t="n"/>
      <c r="D40" s="16" t="n"/>
      <c r="E40" s="16" t="n"/>
      <c r="F40" s="15" t="n"/>
      <c r="G40" s="17" t="n"/>
      <c r="H40" s="17" t="n"/>
      <c r="I40" s="18" t="n"/>
      <c r="J40" s="15" t="n"/>
      <c r="K40" s="19" t="n"/>
      <c r="L40" s="14">
        <f>IF(OR(A40="",I40="",K40=""),"",IFERROR(I40*K40,""))</f>
        <v/>
      </c>
      <c r="M40" s="19" t="n"/>
      <c r="N40" s="14">
        <f>IF(A40="","",IFERROR(L40+IF(M40="",0,M40),""))</f>
        <v/>
      </c>
      <c r="O40" s="15" t="n"/>
      <c r="P40" s="15" t="n"/>
      <c r="Q40" s="15" t="n"/>
      <c r="R40" s="16" t="n"/>
      <c r="S40" s="15" t="n"/>
      <c r="T40" s="15" t="n"/>
      <c r="U40" s="22">
        <f>IF(OR(A40="",E40="",Q40="Paid",Q40="Voided"),"",IFERROR(E40-TODAY(),""))</f>
        <v/>
      </c>
      <c r="V40" s="23">
        <f>IF(A40="","",IF(Q40="Voided","Voided",IF(O40="Rejected","Review rejected bill",IF(O40&lt;&gt;"Approved","Approval check",IF(Q40="Paid",IF(R40="","Check payment date","Paid"),IF(Q40="On Hold","On hold",IF(Q40="","Payment status check",IF(E40="","Check due date",IF(E40&lt;TODAY(),"Overdue",IF(E40&lt;=TODAY()+Assumptions!$B$3,"Due soon","Open"))))))))))</f>
        <v/>
      </c>
    </row>
    <row r="41">
      <c r="A41" s="15" t="n"/>
      <c r="B41" s="15" t="n"/>
      <c r="C41" s="15" t="n"/>
      <c r="D41" s="16" t="n"/>
      <c r="E41" s="16" t="n"/>
      <c r="F41" s="15" t="n"/>
      <c r="G41" s="17" t="n"/>
      <c r="H41" s="17" t="n"/>
      <c r="I41" s="18" t="n"/>
      <c r="J41" s="15" t="n"/>
      <c r="K41" s="19" t="n"/>
      <c r="L41" s="13">
        <f>IF(OR(A41="",I41="",K41=""),"",IFERROR(I41*K41,""))</f>
        <v/>
      </c>
      <c r="M41" s="19" t="n"/>
      <c r="N41" s="13">
        <f>IF(A41="","",IFERROR(L41+IF(M41="",0,M41),""))</f>
        <v/>
      </c>
      <c r="O41" s="15" t="n"/>
      <c r="P41" s="15" t="n"/>
      <c r="Q41" s="15" t="n"/>
      <c r="R41" s="16" t="n"/>
      <c r="S41" s="15" t="n"/>
      <c r="T41" s="15" t="n"/>
      <c r="U41" s="20">
        <f>IF(OR(A41="",E41="",Q41="Paid",Q41="Voided"),"",IFERROR(E41-TODAY(),""))</f>
        <v/>
      </c>
      <c r="V41" s="21">
        <f>IF(A41="","",IF(Q41="Voided","Voided",IF(O41="Rejected","Review rejected bill",IF(O41&lt;&gt;"Approved","Approval check",IF(Q41="Paid",IF(R41="","Check payment date","Paid"),IF(Q41="On Hold","On hold",IF(Q41="","Payment status check",IF(E41="","Check due date",IF(E41&lt;TODAY(),"Overdue",IF(E41&lt;=TODAY()+Assumptions!$B$3,"Due soon","Open"))))))))))</f>
        <v/>
      </c>
    </row>
    <row r="42">
      <c r="A42" s="15" t="n"/>
      <c r="B42" s="15" t="n"/>
      <c r="C42" s="15" t="n"/>
      <c r="D42" s="16" t="n"/>
      <c r="E42" s="16" t="n"/>
      <c r="F42" s="15" t="n"/>
      <c r="G42" s="17" t="n"/>
      <c r="H42" s="17" t="n"/>
      <c r="I42" s="18" t="n"/>
      <c r="J42" s="15" t="n"/>
      <c r="K42" s="19" t="n"/>
      <c r="L42" s="14">
        <f>IF(OR(A42="",I42="",K42=""),"",IFERROR(I42*K42,""))</f>
        <v/>
      </c>
      <c r="M42" s="19" t="n"/>
      <c r="N42" s="14">
        <f>IF(A42="","",IFERROR(L42+IF(M42="",0,M42),""))</f>
        <v/>
      </c>
      <c r="O42" s="15" t="n"/>
      <c r="P42" s="15" t="n"/>
      <c r="Q42" s="15" t="n"/>
      <c r="R42" s="16" t="n"/>
      <c r="S42" s="15" t="n"/>
      <c r="T42" s="15" t="n"/>
      <c r="U42" s="22">
        <f>IF(OR(A42="",E42="",Q42="Paid",Q42="Voided"),"",IFERROR(E42-TODAY(),""))</f>
        <v/>
      </c>
      <c r="V42" s="23">
        <f>IF(A42="","",IF(Q42="Voided","Voided",IF(O42="Rejected","Review rejected bill",IF(O42&lt;&gt;"Approved","Approval check",IF(Q42="Paid",IF(R42="","Check payment date","Paid"),IF(Q42="On Hold","On hold",IF(Q42="","Payment status check",IF(E42="","Check due date",IF(E42&lt;TODAY(),"Overdue",IF(E42&lt;=TODAY()+Assumptions!$B$3,"Due soon","Open"))))))))))</f>
        <v/>
      </c>
    </row>
    <row r="43">
      <c r="A43" s="15" t="n"/>
      <c r="B43" s="15" t="n"/>
      <c r="C43" s="15" t="n"/>
      <c r="D43" s="16" t="n"/>
      <c r="E43" s="16" t="n"/>
      <c r="F43" s="15" t="n"/>
      <c r="G43" s="17" t="n"/>
      <c r="H43" s="17" t="n"/>
      <c r="I43" s="18" t="n"/>
      <c r="J43" s="15" t="n"/>
      <c r="K43" s="19" t="n"/>
      <c r="L43" s="13">
        <f>IF(OR(A43="",I43="",K43=""),"",IFERROR(I43*K43,""))</f>
        <v/>
      </c>
      <c r="M43" s="19" t="n"/>
      <c r="N43" s="13">
        <f>IF(A43="","",IFERROR(L43+IF(M43="",0,M43),""))</f>
        <v/>
      </c>
      <c r="O43" s="15" t="n"/>
      <c r="P43" s="15" t="n"/>
      <c r="Q43" s="15" t="n"/>
      <c r="R43" s="16" t="n"/>
      <c r="S43" s="15" t="n"/>
      <c r="T43" s="15" t="n"/>
      <c r="U43" s="20">
        <f>IF(OR(A43="",E43="",Q43="Paid",Q43="Voided"),"",IFERROR(E43-TODAY(),""))</f>
        <v/>
      </c>
      <c r="V43" s="21">
        <f>IF(A43="","",IF(Q43="Voided","Voided",IF(O43="Rejected","Review rejected bill",IF(O43&lt;&gt;"Approved","Approval check",IF(Q43="Paid",IF(R43="","Check payment date","Paid"),IF(Q43="On Hold","On hold",IF(Q43="","Payment status check",IF(E43="","Check due date",IF(E43&lt;TODAY(),"Overdue",IF(E43&lt;=TODAY()+Assumptions!$B$3,"Due soon","Open"))))))))))</f>
        <v/>
      </c>
    </row>
    <row r="44">
      <c r="A44" s="15" t="n"/>
      <c r="B44" s="15" t="n"/>
      <c r="C44" s="15" t="n"/>
      <c r="D44" s="16" t="n"/>
      <c r="E44" s="16" t="n"/>
      <c r="F44" s="15" t="n"/>
      <c r="G44" s="17" t="n"/>
      <c r="H44" s="17" t="n"/>
      <c r="I44" s="18" t="n"/>
      <c r="J44" s="15" t="n"/>
      <c r="K44" s="19" t="n"/>
      <c r="L44" s="14">
        <f>IF(OR(A44="",I44="",K44=""),"",IFERROR(I44*K44,""))</f>
        <v/>
      </c>
      <c r="M44" s="19" t="n"/>
      <c r="N44" s="14">
        <f>IF(A44="","",IFERROR(L44+IF(M44="",0,M44),""))</f>
        <v/>
      </c>
      <c r="O44" s="15" t="n"/>
      <c r="P44" s="15" t="n"/>
      <c r="Q44" s="15" t="n"/>
      <c r="R44" s="16" t="n"/>
      <c r="S44" s="15" t="n"/>
      <c r="T44" s="15" t="n"/>
      <c r="U44" s="22">
        <f>IF(OR(A44="",E44="",Q44="Paid",Q44="Voided"),"",IFERROR(E44-TODAY(),""))</f>
        <v/>
      </c>
      <c r="V44" s="23">
        <f>IF(A44="","",IF(Q44="Voided","Voided",IF(O44="Rejected","Review rejected bill",IF(O44&lt;&gt;"Approved","Approval check",IF(Q44="Paid",IF(R44="","Check payment date","Paid"),IF(Q44="On Hold","On hold",IF(Q44="","Payment status check",IF(E44="","Check due date",IF(E44&lt;TODAY(),"Overdue",IF(E44&lt;=TODAY()+Assumptions!$B$3,"Due soon","Open"))))))))))</f>
        <v/>
      </c>
    </row>
    <row r="45">
      <c r="A45" s="15" t="n"/>
      <c r="B45" s="15" t="n"/>
      <c r="C45" s="15" t="n"/>
      <c r="D45" s="16" t="n"/>
      <c r="E45" s="16" t="n"/>
      <c r="F45" s="15" t="n"/>
      <c r="G45" s="17" t="n"/>
      <c r="H45" s="17" t="n"/>
      <c r="I45" s="18" t="n"/>
      <c r="J45" s="15" t="n"/>
      <c r="K45" s="19" t="n"/>
      <c r="L45" s="13">
        <f>IF(OR(A45="",I45="",K45=""),"",IFERROR(I45*K45,""))</f>
        <v/>
      </c>
      <c r="M45" s="19" t="n"/>
      <c r="N45" s="13">
        <f>IF(A45="","",IFERROR(L45+IF(M45="",0,M45),""))</f>
        <v/>
      </c>
      <c r="O45" s="15" t="n"/>
      <c r="P45" s="15" t="n"/>
      <c r="Q45" s="15" t="n"/>
      <c r="R45" s="16" t="n"/>
      <c r="S45" s="15" t="n"/>
      <c r="T45" s="15" t="n"/>
      <c r="U45" s="20">
        <f>IF(OR(A45="",E45="",Q45="Paid",Q45="Voided"),"",IFERROR(E45-TODAY(),""))</f>
        <v/>
      </c>
      <c r="V45" s="21">
        <f>IF(A45="","",IF(Q45="Voided","Voided",IF(O45="Rejected","Review rejected bill",IF(O45&lt;&gt;"Approved","Approval check",IF(Q45="Paid",IF(R45="","Check payment date","Paid"),IF(Q45="On Hold","On hold",IF(Q45="","Payment status check",IF(E45="","Check due date",IF(E45&lt;TODAY(),"Overdue",IF(E45&lt;=TODAY()+Assumptions!$B$3,"Due soon","Open"))))))))))</f>
        <v/>
      </c>
    </row>
    <row r="46">
      <c r="A46" s="15" t="n"/>
      <c r="B46" s="15" t="n"/>
      <c r="C46" s="15" t="n"/>
      <c r="D46" s="16" t="n"/>
      <c r="E46" s="16" t="n"/>
      <c r="F46" s="15" t="n"/>
      <c r="G46" s="17" t="n"/>
      <c r="H46" s="17" t="n"/>
      <c r="I46" s="18" t="n"/>
      <c r="J46" s="15" t="n"/>
      <c r="K46" s="19" t="n"/>
      <c r="L46" s="14">
        <f>IF(OR(A46="",I46="",K46=""),"",IFERROR(I46*K46,""))</f>
        <v/>
      </c>
      <c r="M46" s="19" t="n"/>
      <c r="N46" s="14">
        <f>IF(A46="","",IFERROR(L46+IF(M46="",0,M46),""))</f>
        <v/>
      </c>
      <c r="O46" s="15" t="n"/>
      <c r="P46" s="15" t="n"/>
      <c r="Q46" s="15" t="n"/>
      <c r="R46" s="16" t="n"/>
      <c r="S46" s="15" t="n"/>
      <c r="T46" s="15" t="n"/>
      <c r="U46" s="22">
        <f>IF(OR(A46="",E46="",Q46="Paid",Q46="Voided"),"",IFERROR(E46-TODAY(),""))</f>
        <v/>
      </c>
      <c r="V46" s="23">
        <f>IF(A46="","",IF(Q46="Voided","Voided",IF(O46="Rejected","Review rejected bill",IF(O46&lt;&gt;"Approved","Approval check",IF(Q46="Paid",IF(R46="","Check payment date","Paid"),IF(Q46="On Hold","On hold",IF(Q46="","Payment status check",IF(E46="","Check due date",IF(E46&lt;TODAY(),"Overdue",IF(E46&lt;=TODAY()+Assumptions!$B$3,"Due soon","Open"))))))))))</f>
        <v/>
      </c>
    </row>
    <row r="47">
      <c r="A47" s="15" t="n"/>
      <c r="B47" s="15" t="n"/>
      <c r="C47" s="15" t="n"/>
      <c r="D47" s="16" t="n"/>
      <c r="E47" s="16" t="n"/>
      <c r="F47" s="15" t="n"/>
      <c r="G47" s="17" t="n"/>
      <c r="H47" s="17" t="n"/>
      <c r="I47" s="18" t="n"/>
      <c r="J47" s="15" t="n"/>
      <c r="K47" s="19" t="n"/>
      <c r="L47" s="13">
        <f>IF(OR(A47="",I47="",K47=""),"",IFERROR(I47*K47,""))</f>
        <v/>
      </c>
      <c r="M47" s="19" t="n"/>
      <c r="N47" s="13">
        <f>IF(A47="","",IFERROR(L47+IF(M47="",0,M47),""))</f>
        <v/>
      </c>
      <c r="O47" s="15" t="n"/>
      <c r="P47" s="15" t="n"/>
      <c r="Q47" s="15" t="n"/>
      <c r="R47" s="16" t="n"/>
      <c r="S47" s="15" t="n"/>
      <c r="T47" s="15" t="n"/>
      <c r="U47" s="20">
        <f>IF(OR(A47="",E47="",Q47="Paid",Q47="Voided"),"",IFERROR(E47-TODAY(),""))</f>
        <v/>
      </c>
      <c r="V47" s="21">
        <f>IF(A47="","",IF(Q47="Voided","Voided",IF(O47="Rejected","Review rejected bill",IF(O47&lt;&gt;"Approved","Approval check",IF(Q47="Paid",IF(R47="","Check payment date","Paid"),IF(Q47="On Hold","On hold",IF(Q47="","Payment status check",IF(E47="","Check due date",IF(E47&lt;TODAY(),"Overdue",IF(E47&lt;=TODAY()+Assumptions!$B$3,"Due soon","Open"))))))))))</f>
        <v/>
      </c>
    </row>
    <row r="48">
      <c r="A48" s="15" t="n"/>
      <c r="B48" s="15" t="n"/>
      <c r="C48" s="15" t="n"/>
      <c r="D48" s="16" t="n"/>
      <c r="E48" s="16" t="n"/>
      <c r="F48" s="15" t="n"/>
      <c r="G48" s="17" t="n"/>
      <c r="H48" s="17" t="n"/>
      <c r="I48" s="18" t="n"/>
      <c r="J48" s="15" t="n"/>
      <c r="K48" s="19" t="n"/>
      <c r="L48" s="14">
        <f>IF(OR(A48="",I48="",K48=""),"",IFERROR(I48*K48,""))</f>
        <v/>
      </c>
      <c r="M48" s="19" t="n"/>
      <c r="N48" s="14">
        <f>IF(A48="","",IFERROR(L48+IF(M48="",0,M48),""))</f>
        <v/>
      </c>
      <c r="O48" s="15" t="n"/>
      <c r="P48" s="15" t="n"/>
      <c r="Q48" s="15" t="n"/>
      <c r="R48" s="16" t="n"/>
      <c r="S48" s="15" t="n"/>
      <c r="T48" s="15" t="n"/>
      <c r="U48" s="22">
        <f>IF(OR(A48="",E48="",Q48="Paid",Q48="Voided"),"",IFERROR(E48-TODAY(),""))</f>
        <v/>
      </c>
      <c r="V48" s="23">
        <f>IF(A48="","",IF(Q48="Voided","Voided",IF(O48="Rejected","Review rejected bill",IF(O48&lt;&gt;"Approved","Approval check",IF(Q48="Paid",IF(R48="","Check payment date","Paid"),IF(Q48="On Hold","On hold",IF(Q48="","Payment status check",IF(E48="","Check due date",IF(E48&lt;TODAY(),"Overdue",IF(E48&lt;=TODAY()+Assumptions!$B$3,"Due soon","Open"))))))))))</f>
        <v/>
      </c>
    </row>
    <row r="49">
      <c r="A49" s="15" t="n"/>
      <c r="B49" s="15" t="n"/>
      <c r="C49" s="15" t="n"/>
      <c r="D49" s="16" t="n"/>
      <c r="E49" s="16" t="n"/>
      <c r="F49" s="15" t="n"/>
      <c r="G49" s="17" t="n"/>
      <c r="H49" s="17" t="n"/>
      <c r="I49" s="18" t="n"/>
      <c r="J49" s="15" t="n"/>
      <c r="K49" s="19" t="n"/>
      <c r="L49" s="13">
        <f>IF(OR(A49="",I49="",K49=""),"",IFERROR(I49*K49,""))</f>
        <v/>
      </c>
      <c r="M49" s="19" t="n"/>
      <c r="N49" s="13">
        <f>IF(A49="","",IFERROR(L49+IF(M49="",0,M49),""))</f>
        <v/>
      </c>
      <c r="O49" s="15" t="n"/>
      <c r="P49" s="15" t="n"/>
      <c r="Q49" s="15" t="n"/>
      <c r="R49" s="16" t="n"/>
      <c r="S49" s="15" t="n"/>
      <c r="T49" s="15" t="n"/>
      <c r="U49" s="20">
        <f>IF(OR(A49="",E49="",Q49="Paid",Q49="Voided"),"",IFERROR(E49-TODAY(),""))</f>
        <v/>
      </c>
      <c r="V49" s="21">
        <f>IF(A49="","",IF(Q49="Voided","Voided",IF(O49="Rejected","Review rejected bill",IF(O49&lt;&gt;"Approved","Approval check",IF(Q49="Paid",IF(R49="","Check payment date","Paid"),IF(Q49="On Hold","On hold",IF(Q49="","Payment status check",IF(E49="","Check due date",IF(E49&lt;TODAY(),"Overdue",IF(E49&lt;=TODAY()+Assumptions!$B$3,"Due soon","Open"))))))))))</f>
        <v/>
      </c>
    </row>
    <row r="50">
      <c r="A50" s="15" t="n"/>
      <c r="B50" s="15" t="n"/>
      <c r="C50" s="15" t="n"/>
      <c r="D50" s="16" t="n"/>
      <c r="E50" s="16" t="n"/>
      <c r="F50" s="15" t="n"/>
      <c r="G50" s="17" t="n"/>
      <c r="H50" s="17" t="n"/>
      <c r="I50" s="18" t="n"/>
      <c r="J50" s="15" t="n"/>
      <c r="K50" s="19" t="n"/>
      <c r="L50" s="14">
        <f>IF(OR(A50="",I50="",K50=""),"",IFERROR(I50*K50,""))</f>
        <v/>
      </c>
      <c r="M50" s="19" t="n"/>
      <c r="N50" s="14">
        <f>IF(A50="","",IFERROR(L50+IF(M50="",0,M50),""))</f>
        <v/>
      </c>
      <c r="O50" s="15" t="n"/>
      <c r="P50" s="15" t="n"/>
      <c r="Q50" s="15" t="n"/>
      <c r="R50" s="16" t="n"/>
      <c r="S50" s="15" t="n"/>
      <c r="T50" s="15" t="n"/>
      <c r="U50" s="22">
        <f>IF(OR(A50="",E50="",Q50="Paid",Q50="Voided"),"",IFERROR(E50-TODAY(),""))</f>
        <v/>
      </c>
      <c r="V50" s="23">
        <f>IF(A50="","",IF(Q50="Voided","Voided",IF(O50="Rejected","Review rejected bill",IF(O50&lt;&gt;"Approved","Approval check",IF(Q50="Paid",IF(R50="","Check payment date","Paid"),IF(Q50="On Hold","On hold",IF(Q50="","Payment status check",IF(E50="","Check due date",IF(E50&lt;TODAY(),"Overdue",IF(E50&lt;=TODAY()+Assumptions!$B$3,"Due soon","Open"))))))))))</f>
        <v/>
      </c>
    </row>
    <row r="51">
      <c r="A51" s="15" t="n"/>
      <c r="B51" s="15" t="n"/>
      <c r="C51" s="15" t="n"/>
      <c r="D51" s="16" t="n"/>
      <c r="E51" s="16" t="n"/>
      <c r="F51" s="15" t="n"/>
      <c r="G51" s="17" t="n"/>
      <c r="H51" s="17" t="n"/>
      <c r="I51" s="18" t="n"/>
      <c r="J51" s="15" t="n"/>
      <c r="K51" s="19" t="n"/>
      <c r="L51" s="13">
        <f>IF(OR(A51="",I51="",K51=""),"",IFERROR(I51*K51,""))</f>
        <v/>
      </c>
      <c r="M51" s="19" t="n"/>
      <c r="N51" s="13">
        <f>IF(A51="","",IFERROR(L51+IF(M51="",0,M51),""))</f>
        <v/>
      </c>
      <c r="O51" s="15" t="n"/>
      <c r="P51" s="15" t="n"/>
      <c r="Q51" s="15" t="n"/>
      <c r="R51" s="16" t="n"/>
      <c r="S51" s="15" t="n"/>
      <c r="T51" s="15" t="n"/>
      <c r="U51" s="20">
        <f>IF(OR(A51="",E51="",Q51="Paid",Q51="Voided"),"",IFERROR(E51-TODAY(),""))</f>
        <v/>
      </c>
      <c r="V51" s="21">
        <f>IF(A51="","",IF(Q51="Voided","Voided",IF(O51="Rejected","Review rejected bill",IF(O51&lt;&gt;"Approved","Approval check",IF(Q51="Paid",IF(R51="","Check payment date","Paid"),IF(Q51="On Hold","On hold",IF(Q51="","Payment status check",IF(E51="","Check due date",IF(E51&lt;TODAY(),"Overdue",IF(E51&lt;=TODAY()+Assumptions!$B$3,"Due soon","Open"))))))))))</f>
        <v/>
      </c>
    </row>
    <row r="52">
      <c r="A52" s="15" t="n"/>
      <c r="B52" s="15" t="n"/>
      <c r="C52" s="15" t="n"/>
      <c r="D52" s="16" t="n"/>
      <c r="E52" s="16" t="n"/>
      <c r="F52" s="15" t="n"/>
      <c r="G52" s="17" t="n"/>
      <c r="H52" s="17" t="n"/>
      <c r="I52" s="18" t="n"/>
      <c r="J52" s="15" t="n"/>
      <c r="K52" s="19" t="n"/>
      <c r="L52" s="14">
        <f>IF(OR(A52="",I52="",K52=""),"",IFERROR(I52*K52,""))</f>
        <v/>
      </c>
      <c r="M52" s="19" t="n"/>
      <c r="N52" s="14">
        <f>IF(A52="","",IFERROR(L52+IF(M52="",0,M52),""))</f>
        <v/>
      </c>
      <c r="O52" s="15" t="n"/>
      <c r="P52" s="15" t="n"/>
      <c r="Q52" s="15" t="n"/>
      <c r="R52" s="16" t="n"/>
      <c r="S52" s="15" t="n"/>
      <c r="T52" s="15" t="n"/>
      <c r="U52" s="22">
        <f>IF(OR(A52="",E52="",Q52="Paid",Q52="Voided"),"",IFERROR(E52-TODAY(),""))</f>
        <v/>
      </c>
      <c r="V52" s="23">
        <f>IF(A52="","",IF(Q52="Voided","Voided",IF(O52="Rejected","Review rejected bill",IF(O52&lt;&gt;"Approved","Approval check",IF(Q52="Paid",IF(R52="","Check payment date","Paid"),IF(Q52="On Hold","On hold",IF(Q52="","Payment status check",IF(E52="","Check due date",IF(E52&lt;TODAY(),"Overdue",IF(E52&lt;=TODAY()+Assumptions!$B$3,"Due soon","Open"))))))))))</f>
        <v/>
      </c>
    </row>
    <row r="53">
      <c r="A53" s="15" t="n"/>
      <c r="B53" s="15" t="n"/>
      <c r="C53" s="15" t="n"/>
      <c r="D53" s="16" t="n"/>
      <c r="E53" s="16" t="n"/>
      <c r="F53" s="15" t="n"/>
      <c r="G53" s="17" t="n"/>
      <c r="H53" s="17" t="n"/>
      <c r="I53" s="18" t="n"/>
      <c r="J53" s="15" t="n"/>
      <c r="K53" s="19" t="n"/>
      <c r="L53" s="13">
        <f>IF(OR(A53="",I53="",K53=""),"",IFERROR(I53*K53,""))</f>
        <v/>
      </c>
      <c r="M53" s="19" t="n"/>
      <c r="N53" s="13">
        <f>IF(A53="","",IFERROR(L53+IF(M53="",0,M53),""))</f>
        <v/>
      </c>
      <c r="O53" s="15" t="n"/>
      <c r="P53" s="15" t="n"/>
      <c r="Q53" s="15" t="n"/>
      <c r="R53" s="16" t="n"/>
      <c r="S53" s="15" t="n"/>
      <c r="T53" s="15" t="n"/>
      <c r="U53" s="20">
        <f>IF(OR(A53="",E53="",Q53="Paid",Q53="Voided"),"",IFERROR(E53-TODAY(),""))</f>
        <v/>
      </c>
      <c r="V53" s="21">
        <f>IF(A53="","",IF(Q53="Voided","Voided",IF(O53="Rejected","Review rejected bill",IF(O53&lt;&gt;"Approved","Approval check",IF(Q53="Paid",IF(R53="","Check payment date","Paid"),IF(Q53="On Hold","On hold",IF(Q53="","Payment status check",IF(E53="","Check due date",IF(E53&lt;TODAY(),"Overdue",IF(E53&lt;=TODAY()+Assumptions!$B$3,"Due soon","Open"))))))))))</f>
        <v/>
      </c>
    </row>
    <row r="54">
      <c r="A54" s="15" t="n"/>
      <c r="B54" s="15" t="n"/>
      <c r="C54" s="15" t="n"/>
      <c r="D54" s="16" t="n"/>
      <c r="E54" s="16" t="n"/>
      <c r="F54" s="15" t="n"/>
      <c r="G54" s="17" t="n"/>
      <c r="H54" s="17" t="n"/>
      <c r="I54" s="18" t="n"/>
      <c r="J54" s="15" t="n"/>
      <c r="K54" s="19" t="n"/>
      <c r="L54" s="14">
        <f>IF(OR(A54="",I54="",K54=""),"",IFERROR(I54*K54,""))</f>
        <v/>
      </c>
      <c r="M54" s="19" t="n"/>
      <c r="N54" s="14">
        <f>IF(A54="","",IFERROR(L54+IF(M54="",0,M54),""))</f>
        <v/>
      </c>
      <c r="O54" s="15" t="n"/>
      <c r="P54" s="15" t="n"/>
      <c r="Q54" s="15" t="n"/>
      <c r="R54" s="16" t="n"/>
      <c r="S54" s="15" t="n"/>
      <c r="T54" s="15" t="n"/>
      <c r="U54" s="22">
        <f>IF(OR(A54="",E54="",Q54="Paid",Q54="Voided"),"",IFERROR(E54-TODAY(),""))</f>
        <v/>
      </c>
      <c r="V54" s="23">
        <f>IF(A54="","",IF(Q54="Voided","Voided",IF(O54="Rejected","Review rejected bill",IF(O54&lt;&gt;"Approved","Approval check",IF(Q54="Paid",IF(R54="","Check payment date","Paid"),IF(Q54="On Hold","On hold",IF(Q54="","Payment status check",IF(E54="","Check due date",IF(E54&lt;TODAY(),"Overdue",IF(E54&lt;=TODAY()+Assumptions!$B$3,"Due soon","Open"))))))))))</f>
        <v/>
      </c>
    </row>
    <row r="55">
      <c r="A55" s="15" t="n"/>
      <c r="B55" s="15" t="n"/>
      <c r="C55" s="15" t="n"/>
      <c r="D55" s="16" t="n"/>
      <c r="E55" s="16" t="n"/>
      <c r="F55" s="15" t="n"/>
      <c r="G55" s="17" t="n"/>
      <c r="H55" s="17" t="n"/>
      <c r="I55" s="18" t="n"/>
      <c r="J55" s="15" t="n"/>
      <c r="K55" s="19" t="n"/>
      <c r="L55" s="13">
        <f>IF(OR(A55="",I55="",K55=""),"",IFERROR(I55*K55,""))</f>
        <v/>
      </c>
      <c r="M55" s="19" t="n"/>
      <c r="N55" s="13">
        <f>IF(A55="","",IFERROR(L55+IF(M55="",0,M55),""))</f>
        <v/>
      </c>
      <c r="O55" s="15" t="n"/>
      <c r="P55" s="15" t="n"/>
      <c r="Q55" s="15" t="n"/>
      <c r="R55" s="16" t="n"/>
      <c r="S55" s="15" t="n"/>
      <c r="T55" s="15" t="n"/>
      <c r="U55" s="20">
        <f>IF(OR(A55="",E55="",Q55="Paid",Q55="Voided"),"",IFERROR(E55-TODAY(),""))</f>
        <v/>
      </c>
      <c r="V55" s="21">
        <f>IF(A55="","",IF(Q55="Voided","Voided",IF(O55="Rejected","Review rejected bill",IF(O55&lt;&gt;"Approved","Approval check",IF(Q55="Paid",IF(R55="","Check payment date","Paid"),IF(Q55="On Hold","On hold",IF(Q55="","Payment status check",IF(E55="","Check due date",IF(E55&lt;TODAY(),"Overdue",IF(E55&lt;=TODAY()+Assumptions!$B$3,"Due soon","Open"))))))))))</f>
        <v/>
      </c>
    </row>
    <row r="56">
      <c r="A56" s="15" t="n"/>
      <c r="B56" s="15" t="n"/>
      <c r="C56" s="15" t="n"/>
      <c r="D56" s="16" t="n"/>
      <c r="E56" s="16" t="n"/>
      <c r="F56" s="15" t="n"/>
      <c r="G56" s="17" t="n"/>
      <c r="H56" s="17" t="n"/>
      <c r="I56" s="18" t="n"/>
      <c r="J56" s="15" t="n"/>
      <c r="K56" s="19" t="n"/>
      <c r="L56" s="14">
        <f>IF(OR(A56="",I56="",K56=""),"",IFERROR(I56*K56,""))</f>
        <v/>
      </c>
      <c r="M56" s="19" t="n"/>
      <c r="N56" s="14">
        <f>IF(A56="","",IFERROR(L56+IF(M56="",0,M56),""))</f>
        <v/>
      </c>
      <c r="O56" s="15" t="n"/>
      <c r="P56" s="15" t="n"/>
      <c r="Q56" s="15" t="n"/>
      <c r="R56" s="16" t="n"/>
      <c r="S56" s="15" t="n"/>
      <c r="T56" s="15" t="n"/>
      <c r="U56" s="22">
        <f>IF(OR(A56="",E56="",Q56="Paid",Q56="Voided"),"",IFERROR(E56-TODAY(),""))</f>
        <v/>
      </c>
      <c r="V56" s="23">
        <f>IF(A56="","",IF(Q56="Voided","Voided",IF(O56="Rejected","Review rejected bill",IF(O56&lt;&gt;"Approved","Approval check",IF(Q56="Paid",IF(R56="","Check payment date","Paid"),IF(Q56="On Hold","On hold",IF(Q56="","Payment status check",IF(E56="","Check due date",IF(E56&lt;TODAY(),"Overdue",IF(E56&lt;=TODAY()+Assumptions!$B$3,"Due soon","Open"))))))))))</f>
        <v/>
      </c>
    </row>
    <row r="57">
      <c r="A57" s="15" t="n"/>
      <c r="B57" s="15" t="n"/>
      <c r="C57" s="15" t="n"/>
      <c r="D57" s="16" t="n"/>
      <c r="E57" s="16" t="n"/>
      <c r="F57" s="15" t="n"/>
      <c r="G57" s="17" t="n"/>
      <c r="H57" s="17" t="n"/>
      <c r="I57" s="18" t="n"/>
      <c r="J57" s="15" t="n"/>
      <c r="K57" s="19" t="n"/>
      <c r="L57" s="13">
        <f>IF(OR(A57="",I57="",K57=""),"",IFERROR(I57*K57,""))</f>
        <v/>
      </c>
      <c r="M57" s="19" t="n"/>
      <c r="N57" s="13">
        <f>IF(A57="","",IFERROR(L57+IF(M57="",0,M57),""))</f>
        <v/>
      </c>
      <c r="O57" s="15" t="n"/>
      <c r="P57" s="15" t="n"/>
      <c r="Q57" s="15" t="n"/>
      <c r="R57" s="16" t="n"/>
      <c r="S57" s="15" t="n"/>
      <c r="T57" s="15" t="n"/>
      <c r="U57" s="20">
        <f>IF(OR(A57="",E57="",Q57="Paid",Q57="Voided"),"",IFERROR(E57-TODAY(),""))</f>
        <v/>
      </c>
      <c r="V57" s="21">
        <f>IF(A57="","",IF(Q57="Voided","Voided",IF(O57="Rejected","Review rejected bill",IF(O57&lt;&gt;"Approved","Approval check",IF(Q57="Paid",IF(R57="","Check payment date","Paid"),IF(Q57="On Hold","On hold",IF(Q57="","Payment status check",IF(E57="","Check due date",IF(E57&lt;TODAY(),"Overdue",IF(E57&lt;=TODAY()+Assumptions!$B$3,"Due soon","Open"))))))))))</f>
        <v/>
      </c>
    </row>
    <row r="58">
      <c r="A58" s="15" t="n"/>
      <c r="B58" s="15" t="n"/>
      <c r="C58" s="15" t="n"/>
      <c r="D58" s="16" t="n"/>
      <c r="E58" s="16" t="n"/>
      <c r="F58" s="15" t="n"/>
      <c r="G58" s="17" t="n"/>
      <c r="H58" s="17" t="n"/>
      <c r="I58" s="18" t="n"/>
      <c r="J58" s="15" t="n"/>
      <c r="K58" s="19" t="n"/>
      <c r="L58" s="14">
        <f>IF(OR(A58="",I58="",K58=""),"",IFERROR(I58*K58,""))</f>
        <v/>
      </c>
      <c r="M58" s="19" t="n"/>
      <c r="N58" s="14">
        <f>IF(A58="","",IFERROR(L58+IF(M58="",0,M58),""))</f>
        <v/>
      </c>
      <c r="O58" s="15" t="n"/>
      <c r="P58" s="15" t="n"/>
      <c r="Q58" s="15" t="n"/>
      <c r="R58" s="16" t="n"/>
      <c r="S58" s="15" t="n"/>
      <c r="T58" s="15" t="n"/>
      <c r="U58" s="22">
        <f>IF(OR(A58="",E58="",Q58="Paid",Q58="Voided"),"",IFERROR(E58-TODAY(),""))</f>
        <v/>
      </c>
      <c r="V58" s="23">
        <f>IF(A58="","",IF(Q58="Voided","Voided",IF(O58="Rejected","Review rejected bill",IF(O58&lt;&gt;"Approved","Approval check",IF(Q58="Paid",IF(R58="","Check payment date","Paid"),IF(Q58="On Hold","On hold",IF(Q58="","Payment status check",IF(E58="","Check due date",IF(E58&lt;TODAY(),"Overdue",IF(E58&lt;=TODAY()+Assumptions!$B$3,"Due soon","Open"))))))))))</f>
        <v/>
      </c>
    </row>
    <row r="59">
      <c r="A59" s="15" t="n"/>
      <c r="B59" s="15" t="n"/>
      <c r="C59" s="15" t="n"/>
      <c r="D59" s="16" t="n"/>
      <c r="E59" s="16" t="n"/>
      <c r="F59" s="15" t="n"/>
      <c r="G59" s="17" t="n"/>
      <c r="H59" s="17" t="n"/>
      <c r="I59" s="18" t="n"/>
      <c r="J59" s="15" t="n"/>
      <c r="K59" s="19" t="n"/>
      <c r="L59" s="13">
        <f>IF(OR(A59="",I59="",K59=""),"",IFERROR(I59*K59,""))</f>
        <v/>
      </c>
      <c r="M59" s="19" t="n"/>
      <c r="N59" s="13">
        <f>IF(A59="","",IFERROR(L59+IF(M59="",0,M59),""))</f>
        <v/>
      </c>
      <c r="O59" s="15" t="n"/>
      <c r="P59" s="15" t="n"/>
      <c r="Q59" s="15" t="n"/>
      <c r="R59" s="16" t="n"/>
      <c r="S59" s="15" t="n"/>
      <c r="T59" s="15" t="n"/>
      <c r="U59" s="20">
        <f>IF(OR(A59="",E59="",Q59="Paid",Q59="Voided"),"",IFERROR(E59-TODAY(),""))</f>
        <v/>
      </c>
      <c r="V59" s="21">
        <f>IF(A59="","",IF(Q59="Voided","Voided",IF(O59="Rejected","Review rejected bill",IF(O59&lt;&gt;"Approved","Approval check",IF(Q59="Paid",IF(R59="","Check payment date","Paid"),IF(Q59="On Hold","On hold",IF(Q59="","Payment status check",IF(E59="","Check due date",IF(E59&lt;TODAY(),"Overdue",IF(E59&lt;=TODAY()+Assumptions!$B$3,"Due soon","Open"))))))))))</f>
        <v/>
      </c>
    </row>
    <row r="60">
      <c r="A60" s="15" t="n"/>
      <c r="B60" s="15" t="n"/>
      <c r="C60" s="15" t="n"/>
      <c r="D60" s="16" t="n"/>
      <c r="E60" s="16" t="n"/>
      <c r="F60" s="15" t="n"/>
      <c r="G60" s="17" t="n"/>
      <c r="H60" s="17" t="n"/>
      <c r="I60" s="18" t="n"/>
      <c r="J60" s="15" t="n"/>
      <c r="K60" s="19" t="n"/>
      <c r="L60" s="14">
        <f>IF(OR(A60="",I60="",K60=""),"",IFERROR(I60*K60,""))</f>
        <v/>
      </c>
      <c r="M60" s="19" t="n"/>
      <c r="N60" s="14">
        <f>IF(A60="","",IFERROR(L60+IF(M60="",0,M60),""))</f>
        <v/>
      </c>
      <c r="O60" s="15" t="n"/>
      <c r="P60" s="15" t="n"/>
      <c r="Q60" s="15" t="n"/>
      <c r="R60" s="16" t="n"/>
      <c r="S60" s="15" t="n"/>
      <c r="T60" s="15" t="n"/>
      <c r="U60" s="22">
        <f>IF(OR(A60="",E60="",Q60="Paid",Q60="Voided"),"",IFERROR(E60-TODAY(),""))</f>
        <v/>
      </c>
      <c r="V60" s="23">
        <f>IF(A60="","",IF(Q60="Voided","Voided",IF(O60="Rejected","Review rejected bill",IF(O60&lt;&gt;"Approved","Approval check",IF(Q60="Paid",IF(R60="","Check payment date","Paid"),IF(Q60="On Hold","On hold",IF(Q60="","Payment status check",IF(E60="","Check due date",IF(E60&lt;TODAY(),"Overdue",IF(E60&lt;=TODAY()+Assumptions!$B$3,"Due soon","Open"))))))))))</f>
        <v/>
      </c>
    </row>
    <row r="61">
      <c r="A61" s="15" t="n"/>
      <c r="B61" s="15" t="n"/>
      <c r="C61" s="15" t="n"/>
      <c r="D61" s="16" t="n"/>
      <c r="E61" s="16" t="n"/>
      <c r="F61" s="15" t="n"/>
      <c r="G61" s="17" t="n"/>
      <c r="H61" s="17" t="n"/>
      <c r="I61" s="18" t="n"/>
      <c r="J61" s="15" t="n"/>
      <c r="K61" s="19" t="n"/>
      <c r="L61" s="13">
        <f>IF(OR(A61="",I61="",K61=""),"",IFERROR(I61*K61,""))</f>
        <v/>
      </c>
      <c r="M61" s="19" t="n"/>
      <c r="N61" s="13">
        <f>IF(A61="","",IFERROR(L61+IF(M61="",0,M61),""))</f>
        <v/>
      </c>
      <c r="O61" s="15" t="n"/>
      <c r="P61" s="15" t="n"/>
      <c r="Q61" s="15" t="n"/>
      <c r="R61" s="16" t="n"/>
      <c r="S61" s="15" t="n"/>
      <c r="T61" s="15" t="n"/>
      <c r="U61" s="20">
        <f>IF(OR(A61="",E61="",Q61="Paid",Q61="Voided"),"",IFERROR(E61-TODAY(),""))</f>
        <v/>
      </c>
      <c r="V61" s="21">
        <f>IF(A61="","",IF(Q61="Voided","Voided",IF(O61="Rejected","Review rejected bill",IF(O61&lt;&gt;"Approved","Approval check",IF(Q61="Paid",IF(R61="","Check payment date","Paid"),IF(Q61="On Hold","On hold",IF(Q61="","Payment status check",IF(E61="","Check due date",IF(E61&lt;TODAY(),"Overdue",IF(E61&lt;=TODAY()+Assumptions!$B$3,"Due soon","Open"))))))))))</f>
        <v/>
      </c>
    </row>
    <row r="62">
      <c r="A62" s="15" t="n"/>
      <c r="B62" s="15" t="n"/>
      <c r="C62" s="15" t="n"/>
      <c r="D62" s="16" t="n"/>
      <c r="E62" s="16" t="n"/>
      <c r="F62" s="15" t="n"/>
      <c r="G62" s="17" t="n"/>
      <c r="H62" s="17" t="n"/>
      <c r="I62" s="18" t="n"/>
      <c r="J62" s="15" t="n"/>
      <c r="K62" s="19" t="n"/>
      <c r="L62" s="14">
        <f>IF(OR(A62="",I62="",K62=""),"",IFERROR(I62*K62,""))</f>
        <v/>
      </c>
      <c r="M62" s="19" t="n"/>
      <c r="N62" s="14">
        <f>IF(A62="","",IFERROR(L62+IF(M62="",0,M62),""))</f>
        <v/>
      </c>
      <c r="O62" s="15" t="n"/>
      <c r="P62" s="15" t="n"/>
      <c r="Q62" s="15" t="n"/>
      <c r="R62" s="16" t="n"/>
      <c r="S62" s="15" t="n"/>
      <c r="T62" s="15" t="n"/>
      <c r="U62" s="22">
        <f>IF(OR(A62="",E62="",Q62="Paid",Q62="Voided"),"",IFERROR(E62-TODAY(),""))</f>
        <v/>
      </c>
      <c r="V62" s="23">
        <f>IF(A62="","",IF(Q62="Voided","Voided",IF(O62="Rejected","Review rejected bill",IF(O62&lt;&gt;"Approved","Approval check",IF(Q62="Paid",IF(R62="","Check payment date","Paid"),IF(Q62="On Hold","On hold",IF(Q62="","Payment status check",IF(E62="","Check due date",IF(E62&lt;TODAY(),"Overdue",IF(E62&lt;=TODAY()+Assumptions!$B$3,"Due soon","Open"))))))))))</f>
        <v/>
      </c>
    </row>
    <row r="63">
      <c r="A63" s="15" t="n"/>
      <c r="B63" s="15" t="n"/>
      <c r="C63" s="15" t="n"/>
      <c r="D63" s="16" t="n"/>
      <c r="E63" s="16" t="n"/>
      <c r="F63" s="15" t="n"/>
      <c r="G63" s="17" t="n"/>
      <c r="H63" s="17" t="n"/>
      <c r="I63" s="18" t="n"/>
      <c r="J63" s="15" t="n"/>
      <c r="K63" s="19" t="n"/>
      <c r="L63" s="13">
        <f>IF(OR(A63="",I63="",K63=""),"",IFERROR(I63*K63,""))</f>
        <v/>
      </c>
      <c r="M63" s="19" t="n"/>
      <c r="N63" s="13">
        <f>IF(A63="","",IFERROR(L63+IF(M63="",0,M63),""))</f>
        <v/>
      </c>
      <c r="O63" s="15" t="n"/>
      <c r="P63" s="15" t="n"/>
      <c r="Q63" s="15" t="n"/>
      <c r="R63" s="16" t="n"/>
      <c r="S63" s="15" t="n"/>
      <c r="T63" s="15" t="n"/>
      <c r="U63" s="20">
        <f>IF(OR(A63="",E63="",Q63="Paid",Q63="Voided"),"",IFERROR(E63-TODAY(),""))</f>
        <v/>
      </c>
      <c r="V63" s="21">
        <f>IF(A63="","",IF(Q63="Voided","Voided",IF(O63="Rejected","Review rejected bill",IF(O63&lt;&gt;"Approved","Approval check",IF(Q63="Paid",IF(R63="","Check payment date","Paid"),IF(Q63="On Hold","On hold",IF(Q63="","Payment status check",IF(E63="","Check due date",IF(E63&lt;TODAY(),"Overdue",IF(E63&lt;=TODAY()+Assumptions!$B$3,"Due soon","Open"))))))))))</f>
        <v/>
      </c>
    </row>
    <row r="64">
      <c r="A64" s="15" t="n"/>
      <c r="B64" s="15" t="n"/>
      <c r="C64" s="15" t="n"/>
      <c r="D64" s="16" t="n"/>
      <c r="E64" s="16" t="n"/>
      <c r="F64" s="15" t="n"/>
      <c r="G64" s="17" t="n"/>
      <c r="H64" s="17" t="n"/>
      <c r="I64" s="18" t="n"/>
      <c r="J64" s="15" t="n"/>
      <c r="K64" s="19" t="n"/>
      <c r="L64" s="14">
        <f>IF(OR(A64="",I64="",K64=""),"",IFERROR(I64*K64,""))</f>
        <v/>
      </c>
      <c r="M64" s="19" t="n"/>
      <c r="N64" s="14">
        <f>IF(A64="","",IFERROR(L64+IF(M64="",0,M64),""))</f>
        <v/>
      </c>
      <c r="O64" s="15" t="n"/>
      <c r="P64" s="15" t="n"/>
      <c r="Q64" s="15" t="n"/>
      <c r="R64" s="16" t="n"/>
      <c r="S64" s="15" t="n"/>
      <c r="T64" s="15" t="n"/>
      <c r="U64" s="22">
        <f>IF(OR(A64="",E64="",Q64="Paid",Q64="Voided"),"",IFERROR(E64-TODAY(),""))</f>
        <v/>
      </c>
      <c r="V64" s="23">
        <f>IF(A64="","",IF(Q64="Voided","Voided",IF(O64="Rejected","Review rejected bill",IF(O64&lt;&gt;"Approved","Approval check",IF(Q64="Paid",IF(R64="","Check payment date","Paid"),IF(Q64="On Hold","On hold",IF(Q64="","Payment status check",IF(E64="","Check due date",IF(E64&lt;TODAY(),"Overdue",IF(E64&lt;=TODAY()+Assumptions!$B$3,"Due soon","Open"))))))))))</f>
        <v/>
      </c>
    </row>
    <row r="65">
      <c r="A65" s="15" t="n"/>
      <c r="B65" s="15" t="n"/>
      <c r="C65" s="15" t="n"/>
      <c r="D65" s="16" t="n"/>
      <c r="E65" s="16" t="n"/>
      <c r="F65" s="15" t="n"/>
      <c r="G65" s="17" t="n"/>
      <c r="H65" s="17" t="n"/>
      <c r="I65" s="18" t="n"/>
      <c r="J65" s="15" t="n"/>
      <c r="K65" s="19" t="n"/>
      <c r="L65" s="13">
        <f>IF(OR(A65="",I65="",K65=""),"",IFERROR(I65*K65,""))</f>
        <v/>
      </c>
      <c r="M65" s="19" t="n"/>
      <c r="N65" s="13">
        <f>IF(A65="","",IFERROR(L65+IF(M65="",0,M65),""))</f>
        <v/>
      </c>
      <c r="O65" s="15" t="n"/>
      <c r="P65" s="15" t="n"/>
      <c r="Q65" s="15" t="n"/>
      <c r="R65" s="16" t="n"/>
      <c r="S65" s="15" t="n"/>
      <c r="T65" s="15" t="n"/>
      <c r="U65" s="20">
        <f>IF(OR(A65="",E65="",Q65="Paid",Q65="Voided"),"",IFERROR(E65-TODAY(),""))</f>
        <v/>
      </c>
      <c r="V65" s="21">
        <f>IF(A65="","",IF(Q65="Voided","Voided",IF(O65="Rejected","Review rejected bill",IF(O65&lt;&gt;"Approved","Approval check",IF(Q65="Paid",IF(R65="","Check payment date","Paid"),IF(Q65="On Hold","On hold",IF(Q65="","Payment status check",IF(E65="","Check due date",IF(E65&lt;TODAY(),"Overdue",IF(E65&lt;=TODAY()+Assumptions!$B$3,"Due soon","Open"))))))))))</f>
        <v/>
      </c>
    </row>
    <row r="66">
      <c r="A66" s="15" t="n"/>
      <c r="B66" s="15" t="n"/>
      <c r="C66" s="15" t="n"/>
      <c r="D66" s="16" t="n"/>
      <c r="E66" s="16" t="n"/>
      <c r="F66" s="15" t="n"/>
      <c r="G66" s="17" t="n"/>
      <c r="H66" s="17" t="n"/>
      <c r="I66" s="18" t="n"/>
      <c r="J66" s="15" t="n"/>
      <c r="K66" s="19" t="n"/>
      <c r="L66" s="14">
        <f>IF(OR(A66="",I66="",K66=""),"",IFERROR(I66*K66,""))</f>
        <v/>
      </c>
      <c r="M66" s="19" t="n"/>
      <c r="N66" s="14">
        <f>IF(A66="","",IFERROR(L66+IF(M66="",0,M66),""))</f>
        <v/>
      </c>
      <c r="O66" s="15" t="n"/>
      <c r="P66" s="15" t="n"/>
      <c r="Q66" s="15" t="n"/>
      <c r="R66" s="16" t="n"/>
      <c r="S66" s="15" t="n"/>
      <c r="T66" s="15" t="n"/>
      <c r="U66" s="22">
        <f>IF(OR(A66="",E66="",Q66="Paid",Q66="Voided"),"",IFERROR(E66-TODAY(),""))</f>
        <v/>
      </c>
      <c r="V66" s="23">
        <f>IF(A66="","",IF(Q66="Voided","Voided",IF(O66="Rejected","Review rejected bill",IF(O66&lt;&gt;"Approved","Approval check",IF(Q66="Paid",IF(R66="","Check payment date","Paid"),IF(Q66="On Hold","On hold",IF(Q66="","Payment status check",IF(E66="","Check due date",IF(E66&lt;TODAY(),"Overdue",IF(E66&lt;=TODAY()+Assumptions!$B$3,"Due soon","Open"))))))))))</f>
        <v/>
      </c>
    </row>
    <row r="67">
      <c r="A67" s="15" t="n"/>
      <c r="B67" s="15" t="n"/>
      <c r="C67" s="15" t="n"/>
      <c r="D67" s="16" t="n"/>
      <c r="E67" s="16" t="n"/>
      <c r="F67" s="15" t="n"/>
      <c r="G67" s="17" t="n"/>
      <c r="H67" s="17" t="n"/>
      <c r="I67" s="18" t="n"/>
      <c r="J67" s="15" t="n"/>
      <c r="K67" s="19" t="n"/>
      <c r="L67" s="13">
        <f>IF(OR(A67="",I67="",K67=""),"",IFERROR(I67*K67,""))</f>
        <v/>
      </c>
      <c r="M67" s="19" t="n"/>
      <c r="N67" s="13">
        <f>IF(A67="","",IFERROR(L67+IF(M67="",0,M67),""))</f>
        <v/>
      </c>
      <c r="O67" s="15" t="n"/>
      <c r="P67" s="15" t="n"/>
      <c r="Q67" s="15" t="n"/>
      <c r="R67" s="16" t="n"/>
      <c r="S67" s="15" t="n"/>
      <c r="T67" s="15" t="n"/>
      <c r="U67" s="20">
        <f>IF(OR(A67="",E67="",Q67="Paid",Q67="Voided"),"",IFERROR(E67-TODAY(),""))</f>
        <v/>
      </c>
      <c r="V67" s="21">
        <f>IF(A67="","",IF(Q67="Voided","Voided",IF(O67="Rejected","Review rejected bill",IF(O67&lt;&gt;"Approved","Approval check",IF(Q67="Paid",IF(R67="","Check payment date","Paid"),IF(Q67="On Hold","On hold",IF(Q67="","Payment status check",IF(E67="","Check due date",IF(E67&lt;TODAY(),"Overdue",IF(E67&lt;=TODAY()+Assumptions!$B$3,"Due soon","Open"))))))))))</f>
        <v/>
      </c>
    </row>
    <row r="68">
      <c r="A68" s="15" t="n"/>
      <c r="B68" s="15" t="n"/>
      <c r="C68" s="15" t="n"/>
      <c r="D68" s="16" t="n"/>
      <c r="E68" s="16" t="n"/>
      <c r="F68" s="15" t="n"/>
      <c r="G68" s="17" t="n"/>
      <c r="H68" s="17" t="n"/>
      <c r="I68" s="18" t="n"/>
      <c r="J68" s="15" t="n"/>
      <c r="K68" s="19" t="n"/>
      <c r="L68" s="14">
        <f>IF(OR(A68="",I68="",K68=""),"",IFERROR(I68*K68,""))</f>
        <v/>
      </c>
      <c r="M68" s="19" t="n"/>
      <c r="N68" s="14">
        <f>IF(A68="","",IFERROR(L68+IF(M68="",0,M68),""))</f>
        <v/>
      </c>
      <c r="O68" s="15" t="n"/>
      <c r="P68" s="15" t="n"/>
      <c r="Q68" s="15" t="n"/>
      <c r="R68" s="16" t="n"/>
      <c r="S68" s="15" t="n"/>
      <c r="T68" s="15" t="n"/>
      <c r="U68" s="22">
        <f>IF(OR(A68="",E68="",Q68="Paid",Q68="Voided"),"",IFERROR(E68-TODAY(),""))</f>
        <v/>
      </c>
      <c r="V68" s="23">
        <f>IF(A68="","",IF(Q68="Voided","Voided",IF(O68="Rejected","Review rejected bill",IF(O68&lt;&gt;"Approved","Approval check",IF(Q68="Paid",IF(R68="","Check payment date","Paid"),IF(Q68="On Hold","On hold",IF(Q68="","Payment status check",IF(E68="","Check due date",IF(E68&lt;TODAY(),"Overdue",IF(E68&lt;=TODAY()+Assumptions!$B$3,"Due soon","Open"))))))))))</f>
        <v/>
      </c>
    </row>
    <row r="69">
      <c r="A69" s="15" t="n"/>
      <c r="B69" s="15" t="n"/>
      <c r="C69" s="15" t="n"/>
      <c r="D69" s="16" t="n"/>
      <c r="E69" s="16" t="n"/>
      <c r="F69" s="15" t="n"/>
      <c r="G69" s="17" t="n"/>
      <c r="H69" s="17" t="n"/>
      <c r="I69" s="18" t="n"/>
      <c r="J69" s="15" t="n"/>
      <c r="K69" s="19" t="n"/>
      <c r="L69" s="13">
        <f>IF(OR(A69="",I69="",K69=""),"",IFERROR(I69*K69,""))</f>
        <v/>
      </c>
      <c r="M69" s="19" t="n"/>
      <c r="N69" s="13">
        <f>IF(A69="","",IFERROR(L69+IF(M69="",0,M69),""))</f>
        <v/>
      </c>
      <c r="O69" s="15" t="n"/>
      <c r="P69" s="15" t="n"/>
      <c r="Q69" s="15" t="n"/>
      <c r="R69" s="16" t="n"/>
      <c r="S69" s="15" t="n"/>
      <c r="T69" s="15" t="n"/>
      <c r="U69" s="20">
        <f>IF(OR(A69="",E69="",Q69="Paid",Q69="Voided"),"",IFERROR(E69-TODAY(),""))</f>
        <v/>
      </c>
      <c r="V69" s="21">
        <f>IF(A69="","",IF(Q69="Voided","Voided",IF(O69="Rejected","Review rejected bill",IF(O69&lt;&gt;"Approved","Approval check",IF(Q69="Paid",IF(R69="","Check payment date","Paid"),IF(Q69="On Hold","On hold",IF(Q69="","Payment status check",IF(E69="","Check due date",IF(E69&lt;TODAY(),"Overdue",IF(E69&lt;=TODAY()+Assumptions!$B$3,"Due soon","Open"))))))))))</f>
        <v/>
      </c>
    </row>
    <row r="70">
      <c r="A70" s="15" t="n"/>
      <c r="B70" s="15" t="n"/>
      <c r="C70" s="15" t="n"/>
      <c r="D70" s="16" t="n"/>
      <c r="E70" s="16" t="n"/>
      <c r="F70" s="15" t="n"/>
      <c r="G70" s="17" t="n"/>
      <c r="H70" s="17" t="n"/>
      <c r="I70" s="18" t="n"/>
      <c r="J70" s="15" t="n"/>
      <c r="K70" s="19" t="n"/>
      <c r="L70" s="14">
        <f>IF(OR(A70="",I70="",K70=""),"",IFERROR(I70*K70,""))</f>
        <v/>
      </c>
      <c r="M70" s="19" t="n"/>
      <c r="N70" s="14">
        <f>IF(A70="","",IFERROR(L70+IF(M70="",0,M70),""))</f>
        <v/>
      </c>
      <c r="O70" s="15" t="n"/>
      <c r="P70" s="15" t="n"/>
      <c r="Q70" s="15" t="n"/>
      <c r="R70" s="16" t="n"/>
      <c r="S70" s="15" t="n"/>
      <c r="T70" s="15" t="n"/>
      <c r="U70" s="22">
        <f>IF(OR(A70="",E70="",Q70="Paid",Q70="Voided"),"",IFERROR(E70-TODAY(),""))</f>
        <v/>
      </c>
      <c r="V70" s="23">
        <f>IF(A70="","",IF(Q70="Voided","Voided",IF(O70="Rejected","Review rejected bill",IF(O70&lt;&gt;"Approved","Approval check",IF(Q70="Paid",IF(R70="","Check payment date","Paid"),IF(Q70="On Hold","On hold",IF(Q70="","Payment status check",IF(E70="","Check due date",IF(E70&lt;TODAY(),"Overdue",IF(E70&lt;=TODAY()+Assumptions!$B$3,"Due soon","Open"))))))))))</f>
        <v/>
      </c>
    </row>
    <row r="71">
      <c r="A71" s="15" t="n"/>
      <c r="B71" s="15" t="n"/>
      <c r="C71" s="15" t="n"/>
      <c r="D71" s="16" t="n"/>
      <c r="E71" s="16" t="n"/>
      <c r="F71" s="15" t="n"/>
      <c r="G71" s="17" t="n"/>
      <c r="H71" s="17" t="n"/>
      <c r="I71" s="18" t="n"/>
      <c r="J71" s="15" t="n"/>
      <c r="K71" s="19" t="n"/>
      <c r="L71" s="13">
        <f>IF(OR(A71="",I71="",K71=""),"",IFERROR(I71*K71,""))</f>
        <v/>
      </c>
      <c r="M71" s="19" t="n"/>
      <c r="N71" s="13">
        <f>IF(A71="","",IFERROR(L71+IF(M71="",0,M71),""))</f>
        <v/>
      </c>
      <c r="O71" s="15" t="n"/>
      <c r="P71" s="15" t="n"/>
      <c r="Q71" s="15" t="n"/>
      <c r="R71" s="16" t="n"/>
      <c r="S71" s="15" t="n"/>
      <c r="T71" s="15" t="n"/>
      <c r="U71" s="20">
        <f>IF(OR(A71="",E71="",Q71="Paid",Q71="Voided"),"",IFERROR(E71-TODAY(),""))</f>
        <v/>
      </c>
      <c r="V71" s="21">
        <f>IF(A71="","",IF(Q71="Voided","Voided",IF(O71="Rejected","Review rejected bill",IF(O71&lt;&gt;"Approved","Approval check",IF(Q71="Paid",IF(R71="","Check payment date","Paid"),IF(Q71="On Hold","On hold",IF(Q71="","Payment status check",IF(E71="","Check due date",IF(E71&lt;TODAY(),"Overdue",IF(E71&lt;=TODAY()+Assumptions!$B$3,"Due soon","Open"))))))))))</f>
        <v/>
      </c>
    </row>
    <row r="72">
      <c r="A72" s="15" t="n"/>
      <c r="B72" s="15" t="n"/>
      <c r="C72" s="15" t="n"/>
      <c r="D72" s="16" t="n"/>
      <c r="E72" s="16" t="n"/>
      <c r="F72" s="15" t="n"/>
      <c r="G72" s="17" t="n"/>
      <c r="H72" s="17" t="n"/>
      <c r="I72" s="18" t="n"/>
      <c r="J72" s="15" t="n"/>
      <c r="K72" s="19" t="n"/>
      <c r="L72" s="14">
        <f>IF(OR(A72="",I72="",K72=""),"",IFERROR(I72*K72,""))</f>
        <v/>
      </c>
      <c r="M72" s="19" t="n"/>
      <c r="N72" s="14">
        <f>IF(A72="","",IFERROR(L72+IF(M72="",0,M72),""))</f>
        <v/>
      </c>
      <c r="O72" s="15" t="n"/>
      <c r="P72" s="15" t="n"/>
      <c r="Q72" s="15" t="n"/>
      <c r="R72" s="16" t="n"/>
      <c r="S72" s="15" t="n"/>
      <c r="T72" s="15" t="n"/>
      <c r="U72" s="22">
        <f>IF(OR(A72="",E72="",Q72="Paid",Q72="Voided"),"",IFERROR(E72-TODAY(),""))</f>
        <v/>
      </c>
      <c r="V72" s="23">
        <f>IF(A72="","",IF(Q72="Voided","Voided",IF(O72="Rejected","Review rejected bill",IF(O72&lt;&gt;"Approved","Approval check",IF(Q72="Paid",IF(R72="","Check payment date","Paid"),IF(Q72="On Hold","On hold",IF(Q72="","Payment status check",IF(E72="","Check due date",IF(E72&lt;TODAY(),"Overdue",IF(E72&lt;=TODAY()+Assumptions!$B$3,"Due soon","Open"))))))))))</f>
        <v/>
      </c>
    </row>
    <row r="73">
      <c r="A73" s="15" t="n"/>
      <c r="B73" s="15" t="n"/>
      <c r="C73" s="15" t="n"/>
      <c r="D73" s="16" t="n"/>
      <c r="E73" s="16" t="n"/>
      <c r="F73" s="15" t="n"/>
      <c r="G73" s="17" t="n"/>
      <c r="H73" s="17" t="n"/>
      <c r="I73" s="18" t="n"/>
      <c r="J73" s="15" t="n"/>
      <c r="K73" s="19" t="n"/>
      <c r="L73" s="13">
        <f>IF(OR(A73="",I73="",K73=""),"",IFERROR(I73*K73,""))</f>
        <v/>
      </c>
      <c r="M73" s="19" t="n"/>
      <c r="N73" s="13">
        <f>IF(A73="","",IFERROR(L73+IF(M73="",0,M73),""))</f>
        <v/>
      </c>
      <c r="O73" s="15" t="n"/>
      <c r="P73" s="15" t="n"/>
      <c r="Q73" s="15" t="n"/>
      <c r="R73" s="16" t="n"/>
      <c r="S73" s="15" t="n"/>
      <c r="T73" s="15" t="n"/>
      <c r="U73" s="20">
        <f>IF(OR(A73="",E73="",Q73="Paid",Q73="Voided"),"",IFERROR(E73-TODAY(),""))</f>
        <v/>
      </c>
      <c r="V73" s="21">
        <f>IF(A73="","",IF(Q73="Voided","Voided",IF(O73="Rejected","Review rejected bill",IF(O73&lt;&gt;"Approved","Approval check",IF(Q73="Paid",IF(R73="","Check payment date","Paid"),IF(Q73="On Hold","On hold",IF(Q73="","Payment status check",IF(E73="","Check due date",IF(E73&lt;TODAY(),"Overdue",IF(E73&lt;=TODAY()+Assumptions!$B$3,"Due soon","Open"))))))))))</f>
        <v/>
      </c>
    </row>
    <row r="74">
      <c r="A74" s="15" t="n"/>
      <c r="B74" s="15" t="n"/>
      <c r="C74" s="15" t="n"/>
      <c r="D74" s="16" t="n"/>
      <c r="E74" s="16" t="n"/>
      <c r="F74" s="15" t="n"/>
      <c r="G74" s="17" t="n"/>
      <c r="H74" s="17" t="n"/>
      <c r="I74" s="18" t="n"/>
      <c r="J74" s="15" t="n"/>
      <c r="K74" s="19" t="n"/>
      <c r="L74" s="14">
        <f>IF(OR(A74="",I74="",K74=""),"",IFERROR(I74*K74,""))</f>
        <v/>
      </c>
      <c r="M74" s="19" t="n"/>
      <c r="N74" s="14">
        <f>IF(A74="","",IFERROR(L74+IF(M74="",0,M74),""))</f>
        <v/>
      </c>
      <c r="O74" s="15" t="n"/>
      <c r="P74" s="15" t="n"/>
      <c r="Q74" s="15" t="n"/>
      <c r="R74" s="16" t="n"/>
      <c r="S74" s="15" t="n"/>
      <c r="T74" s="15" t="n"/>
      <c r="U74" s="22">
        <f>IF(OR(A74="",E74="",Q74="Paid",Q74="Voided"),"",IFERROR(E74-TODAY(),""))</f>
        <v/>
      </c>
      <c r="V74" s="23">
        <f>IF(A74="","",IF(Q74="Voided","Voided",IF(O74="Rejected","Review rejected bill",IF(O74&lt;&gt;"Approved","Approval check",IF(Q74="Paid",IF(R74="","Check payment date","Paid"),IF(Q74="On Hold","On hold",IF(Q74="","Payment status check",IF(E74="","Check due date",IF(E74&lt;TODAY(),"Overdue",IF(E74&lt;=TODAY()+Assumptions!$B$3,"Due soon","Open"))))))))))</f>
        <v/>
      </c>
    </row>
    <row r="75">
      <c r="A75" s="15" t="n"/>
      <c r="B75" s="15" t="n"/>
      <c r="C75" s="15" t="n"/>
      <c r="D75" s="16" t="n"/>
      <c r="E75" s="16" t="n"/>
      <c r="F75" s="15" t="n"/>
      <c r="G75" s="17" t="n"/>
      <c r="H75" s="17" t="n"/>
      <c r="I75" s="18" t="n"/>
      <c r="J75" s="15" t="n"/>
      <c r="K75" s="19" t="n"/>
      <c r="L75" s="13">
        <f>IF(OR(A75="",I75="",K75=""),"",IFERROR(I75*K75,""))</f>
        <v/>
      </c>
      <c r="M75" s="19" t="n"/>
      <c r="N75" s="13">
        <f>IF(A75="","",IFERROR(L75+IF(M75="",0,M75),""))</f>
        <v/>
      </c>
      <c r="O75" s="15" t="n"/>
      <c r="P75" s="15" t="n"/>
      <c r="Q75" s="15" t="n"/>
      <c r="R75" s="16" t="n"/>
      <c r="S75" s="15" t="n"/>
      <c r="T75" s="15" t="n"/>
      <c r="U75" s="20">
        <f>IF(OR(A75="",E75="",Q75="Paid",Q75="Voided"),"",IFERROR(E75-TODAY(),""))</f>
        <v/>
      </c>
      <c r="V75" s="21">
        <f>IF(A75="","",IF(Q75="Voided","Voided",IF(O75="Rejected","Review rejected bill",IF(O75&lt;&gt;"Approved","Approval check",IF(Q75="Paid",IF(R75="","Check payment date","Paid"),IF(Q75="On Hold","On hold",IF(Q75="","Payment status check",IF(E75="","Check due date",IF(E75&lt;TODAY(),"Overdue",IF(E75&lt;=TODAY()+Assumptions!$B$3,"Due soon","Open"))))))))))</f>
        <v/>
      </c>
    </row>
    <row r="76">
      <c r="A76" s="15" t="n"/>
      <c r="B76" s="15" t="n"/>
      <c r="C76" s="15" t="n"/>
      <c r="D76" s="16" t="n"/>
      <c r="E76" s="16" t="n"/>
      <c r="F76" s="15" t="n"/>
      <c r="G76" s="17" t="n"/>
      <c r="H76" s="17" t="n"/>
      <c r="I76" s="18" t="n"/>
      <c r="J76" s="15" t="n"/>
      <c r="K76" s="19" t="n"/>
      <c r="L76" s="14">
        <f>IF(OR(A76="",I76="",K76=""),"",IFERROR(I76*K76,""))</f>
        <v/>
      </c>
      <c r="M76" s="19" t="n"/>
      <c r="N76" s="14">
        <f>IF(A76="","",IFERROR(L76+IF(M76="",0,M76),""))</f>
        <v/>
      </c>
      <c r="O76" s="15" t="n"/>
      <c r="P76" s="15" t="n"/>
      <c r="Q76" s="15" t="n"/>
      <c r="R76" s="16" t="n"/>
      <c r="S76" s="15" t="n"/>
      <c r="T76" s="15" t="n"/>
      <c r="U76" s="22">
        <f>IF(OR(A76="",E76="",Q76="Paid",Q76="Voided"),"",IFERROR(E76-TODAY(),""))</f>
        <v/>
      </c>
      <c r="V76" s="23">
        <f>IF(A76="","",IF(Q76="Voided","Voided",IF(O76="Rejected","Review rejected bill",IF(O76&lt;&gt;"Approved","Approval check",IF(Q76="Paid",IF(R76="","Check payment date","Paid"),IF(Q76="On Hold","On hold",IF(Q76="","Payment status check",IF(E76="","Check due date",IF(E76&lt;TODAY(),"Overdue",IF(E76&lt;=TODAY()+Assumptions!$B$3,"Due soon","Open"))))))))))</f>
        <v/>
      </c>
    </row>
    <row r="77">
      <c r="A77" s="15" t="n"/>
      <c r="B77" s="15" t="n"/>
      <c r="C77" s="15" t="n"/>
      <c r="D77" s="16" t="n"/>
      <c r="E77" s="16" t="n"/>
      <c r="F77" s="15" t="n"/>
      <c r="G77" s="17" t="n"/>
      <c r="H77" s="17" t="n"/>
      <c r="I77" s="18" t="n"/>
      <c r="J77" s="15" t="n"/>
      <c r="K77" s="19" t="n"/>
      <c r="L77" s="13">
        <f>IF(OR(A77="",I77="",K77=""),"",IFERROR(I77*K77,""))</f>
        <v/>
      </c>
      <c r="M77" s="19" t="n"/>
      <c r="N77" s="13">
        <f>IF(A77="","",IFERROR(L77+IF(M77="",0,M77),""))</f>
        <v/>
      </c>
      <c r="O77" s="15" t="n"/>
      <c r="P77" s="15" t="n"/>
      <c r="Q77" s="15" t="n"/>
      <c r="R77" s="16" t="n"/>
      <c r="S77" s="15" t="n"/>
      <c r="T77" s="15" t="n"/>
      <c r="U77" s="20">
        <f>IF(OR(A77="",E77="",Q77="Paid",Q77="Voided"),"",IFERROR(E77-TODAY(),""))</f>
        <v/>
      </c>
      <c r="V77" s="21">
        <f>IF(A77="","",IF(Q77="Voided","Voided",IF(O77="Rejected","Review rejected bill",IF(O77&lt;&gt;"Approved","Approval check",IF(Q77="Paid",IF(R77="","Check payment date","Paid"),IF(Q77="On Hold","On hold",IF(Q77="","Payment status check",IF(E77="","Check due date",IF(E77&lt;TODAY(),"Overdue",IF(E77&lt;=TODAY()+Assumptions!$B$3,"Due soon","Open"))))))))))</f>
        <v/>
      </c>
    </row>
    <row r="78">
      <c r="A78" s="15" t="n"/>
      <c r="B78" s="15" t="n"/>
      <c r="C78" s="15" t="n"/>
      <c r="D78" s="16" t="n"/>
      <c r="E78" s="16" t="n"/>
      <c r="F78" s="15" t="n"/>
      <c r="G78" s="17" t="n"/>
      <c r="H78" s="17" t="n"/>
      <c r="I78" s="18" t="n"/>
      <c r="J78" s="15" t="n"/>
      <c r="K78" s="19" t="n"/>
      <c r="L78" s="14">
        <f>IF(OR(A78="",I78="",K78=""),"",IFERROR(I78*K78,""))</f>
        <v/>
      </c>
      <c r="M78" s="19" t="n"/>
      <c r="N78" s="14">
        <f>IF(A78="","",IFERROR(L78+IF(M78="",0,M78),""))</f>
        <v/>
      </c>
      <c r="O78" s="15" t="n"/>
      <c r="P78" s="15" t="n"/>
      <c r="Q78" s="15" t="n"/>
      <c r="R78" s="16" t="n"/>
      <c r="S78" s="15" t="n"/>
      <c r="T78" s="15" t="n"/>
      <c r="U78" s="22">
        <f>IF(OR(A78="",E78="",Q78="Paid",Q78="Voided"),"",IFERROR(E78-TODAY(),""))</f>
        <v/>
      </c>
      <c r="V78" s="23">
        <f>IF(A78="","",IF(Q78="Voided","Voided",IF(O78="Rejected","Review rejected bill",IF(O78&lt;&gt;"Approved","Approval check",IF(Q78="Paid",IF(R78="","Check payment date","Paid"),IF(Q78="On Hold","On hold",IF(Q78="","Payment status check",IF(E78="","Check due date",IF(E78&lt;TODAY(),"Overdue",IF(E78&lt;=TODAY()+Assumptions!$B$3,"Due soon","Open"))))))))))</f>
        <v/>
      </c>
    </row>
    <row r="79">
      <c r="A79" s="15" t="n"/>
      <c r="B79" s="15" t="n"/>
      <c r="C79" s="15" t="n"/>
      <c r="D79" s="16" t="n"/>
      <c r="E79" s="16" t="n"/>
      <c r="F79" s="15" t="n"/>
      <c r="G79" s="17" t="n"/>
      <c r="H79" s="17" t="n"/>
      <c r="I79" s="18" t="n"/>
      <c r="J79" s="15" t="n"/>
      <c r="K79" s="19" t="n"/>
      <c r="L79" s="13">
        <f>IF(OR(A79="",I79="",K79=""),"",IFERROR(I79*K79,""))</f>
        <v/>
      </c>
      <c r="M79" s="19" t="n"/>
      <c r="N79" s="13">
        <f>IF(A79="","",IFERROR(L79+IF(M79="",0,M79),""))</f>
        <v/>
      </c>
      <c r="O79" s="15" t="n"/>
      <c r="P79" s="15" t="n"/>
      <c r="Q79" s="15" t="n"/>
      <c r="R79" s="16" t="n"/>
      <c r="S79" s="15" t="n"/>
      <c r="T79" s="15" t="n"/>
      <c r="U79" s="20">
        <f>IF(OR(A79="",E79="",Q79="Paid",Q79="Voided"),"",IFERROR(E79-TODAY(),""))</f>
        <v/>
      </c>
      <c r="V79" s="21">
        <f>IF(A79="","",IF(Q79="Voided","Voided",IF(O79="Rejected","Review rejected bill",IF(O79&lt;&gt;"Approved","Approval check",IF(Q79="Paid",IF(R79="","Check payment date","Paid"),IF(Q79="On Hold","On hold",IF(Q79="","Payment status check",IF(E79="","Check due date",IF(E79&lt;TODAY(),"Overdue",IF(E79&lt;=TODAY()+Assumptions!$B$3,"Due soon","Open"))))))))))</f>
        <v/>
      </c>
    </row>
    <row r="80">
      <c r="A80" s="15" t="n"/>
      <c r="B80" s="15" t="n"/>
      <c r="C80" s="15" t="n"/>
      <c r="D80" s="16" t="n"/>
      <c r="E80" s="16" t="n"/>
      <c r="F80" s="15" t="n"/>
      <c r="G80" s="17" t="n"/>
      <c r="H80" s="17" t="n"/>
      <c r="I80" s="18" t="n"/>
      <c r="J80" s="15" t="n"/>
      <c r="K80" s="19" t="n"/>
      <c r="L80" s="14">
        <f>IF(OR(A80="",I80="",K80=""),"",IFERROR(I80*K80,""))</f>
        <v/>
      </c>
      <c r="M80" s="19" t="n"/>
      <c r="N80" s="14">
        <f>IF(A80="","",IFERROR(L80+IF(M80="",0,M80),""))</f>
        <v/>
      </c>
      <c r="O80" s="15" t="n"/>
      <c r="P80" s="15" t="n"/>
      <c r="Q80" s="15" t="n"/>
      <c r="R80" s="16" t="n"/>
      <c r="S80" s="15" t="n"/>
      <c r="T80" s="15" t="n"/>
      <c r="U80" s="22">
        <f>IF(OR(A80="",E80="",Q80="Paid",Q80="Voided"),"",IFERROR(E80-TODAY(),""))</f>
        <v/>
      </c>
      <c r="V80" s="23">
        <f>IF(A80="","",IF(Q80="Voided","Voided",IF(O80="Rejected","Review rejected bill",IF(O80&lt;&gt;"Approved","Approval check",IF(Q80="Paid",IF(R80="","Check payment date","Paid"),IF(Q80="On Hold","On hold",IF(Q80="","Payment status check",IF(E80="","Check due date",IF(E80&lt;TODAY(),"Overdue",IF(E80&lt;=TODAY()+Assumptions!$B$3,"Due soon","Open"))))))))))</f>
        <v/>
      </c>
    </row>
    <row r="81">
      <c r="A81" s="15" t="n"/>
      <c r="B81" s="15" t="n"/>
      <c r="C81" s="15" t="n"/>
      <c r="D81" s="16" t="n"/>
      <c r="E81" s="16" t="n"/>
      <c r="F81" s="15" t="n"/>
      <c r="G81" s="17" t="n"/>
      <c r="H81" s="17" t="n"/>
      <c r="I81" s="18" t="n"/>
      <c r="J81" s="15" t="n"/>
      <c r="K81" s="19" t="n"/>
      <c r="L81" s="13">
        <f>IF(OR(A81="",I81="",K81=""),"",IFERROR(I81*K81,""))</f>
        <v/>
      </c>
      <c r="M81" s="19" t="n"/>
      <c r="N81" s="13">
        <f>IF(A81="","",IFERROR(L81+IF(M81="",0,M81),""))</f>
        <v/>
      </c>
      <c r="O81" s="15" t="n"/>
      <c r="P81" s="15" t="n"/>
      <c r="Q81" s="15" t="n"/>
      <c r="R81" s="16" t="n"/>
      <c r="S81" s="15" t="n"/>
      <c r="T81" s="15" t="n"/>
      <c r="U81" s="20">
        <f>IF(OR(A81="",E81="",Q81="Paid",Q81="Voided"),"",IFERROR(E81-TODAY(),""))</f>
        <v/>
      </c>
      <c r="V81" s="21">
        <f>IF(A81="","",IF(Q81="Voided","Voided",IF(O81="Rejected","Review rejected bill",IF(O81&lt;&gt;"Approved","Approval check",IF(Q81="Paid",IF(R81="","Check payment date","Paid"),IF(Q81="On Hold","On hold",IF(Q81="","Payment status check",IF(E81="","Check due date",IF(E81&lt;TODAY(),"Overdue",IF(E81&lt;=TODAY()+Assumptions!$B$3,"Due soon","Open"))))))))))</f>
        <v/>
      </c>
    </row>
    <row r="82">
      <c r="A82" s="15" t="n"/>
      <c r="B82" s="15" t="n"/>
      <c r="C82" s="15" t="n"/>
      <c r="D82" s="16" t="n"/>
      <c r="E82" s="16" t="n"/>
      <c r="F82" s="15" t="n"/>
      <c r="G82" s="17" t="n"/>
      <c r="H82" s="17" t="n"/>
      <c r="I82" s="18" t="n"/>
      <c r="J82" s="15" t="n"/>
      <c r="K82" s="19" t="n"/>
      <c r="L82" s="14">
        <f>IF(OR(A82="",I82="",K82=""),"",IFERROR(I82*K82,""))</f>
        <v/>
      </c>
      <c r="M82" s="19" t="n"/>
      <c r="N82" s="14">
        <f>IF(A82="","",IFERROR(L82+IF(M82="",0,M82),""))</f>
        <v/>
      </c>
      <c r="O82" s="15" t="n"/>
      <c r="P82" s="15" t="n"/>
      <c r="Q82" s="15" t="n"/>
      <c r="R82" s="16" t="n"/>
      <c r="S82" s="15" t="n"/>
      <c r="T82" s="15" t="n"/>
      <c r="U82" s="22">
        <f>IF(OR(A82="",E82="",Q82="Paid",Q82="Voided"),"",IFERROR(E82-TODAY(),""))</f>
        <v/>
      </c>
      <c r="V82" s="23">
        <f>IF(A82="","",IF(Q82="Voided","Voided",IF(O82="Rejected","Review rejected bill",IF(O82&lt;&gt;"Approved","Approval check",IF(Q82="Paid",IF(R82="","Check payment date","Paid"),IF(Q82="On Hold","On hold",IF(Q82="","Payment status check",IF(E82="","Check due date",IF(E82&lt;TODAY(),"Overdue",IF(E82&lt;=TODAY()+Assumptions!$B$3,"Due soon","Open"))))))))))</f>
        <v/>
      </c>
    </row>
    <row r="83">
      <c r="A83" s="15" t="n"/>
      <c r="B83" s="15" t="n"/>
      <c r="C83" s="15" t="n"/>
      <c r="D83" s="16" t="n"/>
      <c r="E83" s="16" t="n"/>
      <c r="F83" s="15" t="n"/>
      <c r="G83" s="17" t="n"/>
      <c r="H83" s="17" t="n"/>
      <c r="I83" s="18" t="n"/>
      <c r="J83" s="15" t="n"/>
      <c r="K83" s="19" t="n"/>
      <c r="L83" s="13">
        <f>IF(OR(A83="",I83="",K83=""),"",IFERROR(I83*K83,""))</f>
        <v/>
      </c>
      <c r="M83" s="19" t="n"/>
      <c r="N83" s="13">
        <f>IF(A83="","",IFERROR(L83+IF(M83="",0,M83),""))</f>
        <v/>
      </c>
      <c r="O83" s="15" t="n"/>
      <c r="P83" s="15" t="n"/>
      <c r="Q83" s="15" t="n"/>
      <c r="R83" s="16" t="n"/>
      <c r="S83" s="15" t="n"/>
      <c r="T83" s="15" t="n"/>
      <c r="U83" s="20">
        <f>IF(OR(A83="",E83="",Q83="Paid",Q83="Voided"),"",IFERROR(E83-TODAY(),""))</f>
        <v/>
      </c>
      <c r="V83" s="21">
        <f>IF(A83="","",IF(Q83="Voided","Voided",IF(O83="Rejected","Review rejected bill",IF(O83&lt;&gt;"Approved","Approval check",IF(Q83="Paid",IF(R83="","Check payment date","Paid"),IF(Q83="On Hold","On hold",IF(Q83="","Payment status check",IF(E83="","Check due date",IF(E83&lt;TODAY(),"Overdue",IF(E83&lt;=TODAY()+Assumptions!$B$3,"Due soon","Open"))))))))))</f>
        <v/>
      </c>
    </row>
    <row r="84">
      <c r="A84" s="15" t="n"/>
      <c r="B84" s="15" t="n"/>
      <c r="C84" s="15" t="n"/>
      <c r="D84" s="16" t="n"/>
      <c r="E84" s="16" t="n"/>
      <c r="F84" s="15" t="n"/>
      <c r="G84" s="17" t="n"/>
      <c r="H84" s="17" t="n"/>
      <c r="I84" s="18" t="n"/>
      <c r="J84" s="15" t="n"/>
      <c r="K84" s="19" t="n"/>
      <c r="L84" s="14">
        <f>IF(OR(A84="",I84="",K84=""),"",IFERROR(I84*K84,""))</f>
        <v/>
      </c>
      <c r="M84" s="19" t="n"/>
      <c r="N84" s="14">
        <f>IF(A84="","",IFERROR(L84+IF(M84="",0,M84),""))</f>
        <v/>
      </c>
      <c r="O84" s="15" t="n"/>
      <c r="P84" s="15" t="n"/>
      <c r="Q84" s="15" t="n"/>
      <c r="R84" s="16" t="n"/>
      <c r="S84" s="15" t="n"/>
      <c r="T84" s="15" t="n"/>
      <c r="U84" s="22">
        <f>IF(OR(A84="",E84="",Q84="Paid",Q84="Voided"),"",IFERROR(E84-TODAY(),""))</f>
        <v/>
      </c>
      <c r="V84" s="23">
        <f>IF(A84="","",IF(Q84="Voided","Voided",IF(O84="Rejected","Review rejected bill",IF(O84&lt;&gt;"Approved","Approval check",IF(Q84="Paid",IF(R84="","Check payment date","Paid"),IF(Q84="On Hold","On hold",IF(Q84="","Payment status check",IF(E84="","Check due date",IF(E84&lt;TODAY(),"Overdue",IF(E84&lt;=TODAY()+Assumptions!$B$3,"Due soon","Open"))))))))))</f>
        <v/>
      </c>
    </row>
    <row r="85">
      <c r="A85" s="15" t="n"/>
      <c r="B85" s="15" t="n"/>
      <c r="C85" s="15" t="n"/>
      <c r="D85" s="16" t="n"/>
      <c r="E85" s="16" t="n"/>
      <c r="F85" s="15" t="n"/>
      <c r="G85" s="17" t="n"/>
      <c r="H85" s="17" t="n"/>
      <c r="I85" s="18" t="n"/>
      <c r="J85" s="15" t="n"/>
      <c r="K85" s="19" t="n"/>
      <c r="L85" s="13">
        <f>IF(OR(A85="",I85="",K85=""),"",IFERROR(I85*K85,""))</f>
        <v/>
      </c>
      <c r="M85" s="19" t="n"/>
      <c r="N85" s="13">
        <f>IF(A85="","",IFERROR(L85+IF(M85="",0,M85),""))</f>
        <v/>
      </c>
      <c r="O85" s="15" t="n"/>
      <c r="P85" s="15" t="n"/>
      <c r="Q85" s="15" t="n"/>
      <c r="R85" s="16" t="n"/>
      <c r="S85" s="15" t="n"/>
      <c r="T85" s="15" t="n"/>
      <c r="U85" s="20">
        <f>IF(OR(A85="",E85="",Q85="Paid",Q85="Voided"),"",IFERROR(E85-TODAY(),""))</f>
        <v/>
      </c>
      <c r="V85" s="21">
        <f>IF(A85="","",IF(Q85="Voided","Voided",IF(O85="Rejected","Review rejected bill",IF(O85&lt;&gt;"Approved","Approval check",IF(Q85="Paid",IF(R85="","Check payment date","Paid"),IF(Q85="On Hold","On hold",IF(Q85="","Payment status check",IF(E85="","Check due date",IF(E85&lt;TODAY(),"Overdue",IF(E85&lt;=TODAY()+Assumptions!$B$3,"Due soon","Open"))))))))))</f>
        <v/>
      </c>
    </row>
    <row r="86">
      <c r="A86" s="15" t="n"/>
      <c r="B86" s="15" t="n"/>
      <c r="C86" s="15" t="n"/>
      <c r="D86" s="16" t="n"/>
      <c r="E86" s="16" t="n"/>
      <c r="F86" s="15" t="n"/>
      <c r="G86" s="17" t="n"/>
      <c r="H86" s="17" t="n"/>
      <c r="I86" s="18" t="n"/>
      <c r="J86" s="15" t="n"/>
      <c r="K86" s="19" t="n"/>
      <c r="L86" s="14">
        <f>IF(OR(A86="",I86="",K86=""),"",IFERROR(I86*K86,""))</f>
        <v/>
      </c>
      <c r="M86" s="19" t="n"/>
      <c r="N86" s="14">
        <f>IF(A86="","",IFERROR(L86+IF(M86="",0,M86),""))</f>
        <v/>
      </c>
      <c r="O86" s="15" t="n"/>
      <c r="P86" s="15" t="n"/>
      <c r="Q86" s="15" t="n"/>
      <c r="R86" s="16" t="n"/>
      <c r="S86" s="15" t="n"/>
      <c r="T86" s="15" t="n"/>
      <c r="U86" s="22">
        <f>IF(OR(A86="",E86="",Q86="Paid",Q86="Voided"),"",IFERROR(E86-TODAY(),""))</f>
        <v/>
      </c>
      <c r="V86" s="23">
        <f>IF(A86="","",IF(Q86="Voided","Voided",IF(O86="Rejected","Review rejected bill",IF(O86&lt;&gt;"Approved","Approval check",IF(Q86="Paid",IF(R86="","Check payment date","Paid"),IF(Q86="On Hold","On hold",IF(Q86="","Payment status check",IF(E86="","Check due date",IF(E86&lt;TODAY(),"Overdue",IF(E86&lt;=TODAY()+Assumptions!$B$3,"Due soon","Open"))))))))))</f>
        <v/>
      </c>
    </row>
    <row r="87">
      <c r="A87" s="15" t="n"/>
      <c r="B87" s="15" t="n"/>
      <c r="C87" s="15" t="n"/>
      <c r="D87" s="16" t="n"/>
      <c r="E87" s="16" t="n"/>
      <c r="F87" s="15" t="n"/>
      <c r="G87" s="17" t="n"/>
      <c r="H87" s="17" t="n"/>
      <c r="I87" s="18" t="n"/>
      <c r="J87" s="15" t="n"/>
      <c r="K87" s="19" t="n"/>
      <c r="L87" s="13">
        <f>IF(OR(A87="",I87="",K87=""),"",IFERROR(I87*K87,""))</f>
        <v/>
      </c>
      <c r="M87" s="19" t="n"/>
      <c r="N87" s="13">
        <f>IF(A87="","",IFERROR(L87+IF(M87="",0,M87),""))</f>
        <v/>
      </c>
      <c r="O87" s="15" t="n"/>
      <c r="P87" s="15" t="n"/>
      <c r="Q87" s="15" t="n"/>
      <c r="R87" s="16" t="n"/>
      <c r="S87" s="15" t="n"/>
      <c r="T87" s="15" t="n"/>
      <c r="U87" s="20">
        <f>IF(OR(A87="",E87="",Q87="Paid",Q87="Voided"),"",IFERROR(E87-TODAY(),""))</f>
        <v/>
      </c>
      <c r="V87" s="21">
        <f>IF(A87="","",IF(Q87="Voided","Voided",IF(O87="Rejected","Review rejected bill",IF(O87&lt;&gt;"Approved","Approval check",IF(Q87="Paid",IF(R87="","Check payment date","Paid"),IF(Q87="On Hold","On hold",IF(Q87="","Payment status check",IF(E87="","Check due date",IF(E87&lt;TODAY(),"Overdue",IF(E87&lt;=TODAY()+Assumptions!$B$3,"Due soon","Open"))))))))))</f>
        <v/>
      </c>
    </row>
    <row r="88">
      <c r="A88" s="15" t="n"/>
      <c r="B88" s="15" t="n"/>
      <c r="C88" s="15" t="n"/>
      <c r="D88" s="16" t="n"/>
      <c r="E88" s="16" t="n"/>
      <c r="F88" s="15" t="n"/>
      <c r="G88" s="17" t="n"/>
      <c r="H88" s="17" t="n"/>
      <c r="I88" s="18" t="n"/>
      <c r="J88" s="15" t="n"/>
      <c r="K88" s="19" t="n"/>
      <c r="L88" s="14">
        <f>IF(OR(A88="",I88="",K88=""),"",IFERROR(I88*K88,""))</f>
        <v/>
      </c>
      <c r="M88" s="19" t="n"/>
      <c r="N88" s="14">
        <f>IF(A88="","",IFERROR(L88+IF(M88="",0,M88),""))</f>
        <v/>
      </c>
      <c r="O88" s="15" t="n"/>
      <c r="P88" s="15" t="n"/>
      <c r="Q88" s="15" t="n"/>
      <c r="R88" s="16" t="n"/>
      <c r="S88" s="15" t="n"/>
      <c r="T88" s="15" t="n"/>
      <c r="U88" s="22">
        <f>IF(OR(A88="",E88="",Q88="Paid",Q88="Voided"),"",IFERROR(E88-TODAY(),""))</f>
        <v/>
      </c>
      <c r="V88" s="23">
        <f>IF(A88="","",IF(Q88="Voided","Voided",IF(O88="Rejected","Review rejected bill",IF(O88&lt;&gt;"Approved","Approval check",IF(Q88="Paid",IF(R88="","Check payment date","Paid"),IF(Q88="On Hold","On hold",IF(Q88="","Payment status check",IF(E88="","Check due date",IF(E88&lt;TODAY(),"Overdue",IF(E88&lt;=TODAY()+Assumptions!$B$3,"Due soon","Open"))))))))))</f>
        <v/>
      </c>
    </row>
    <row r="89">
      <c r="A89" s="15" t="n"/>
      <c r="B89" s="15" t="n"/>
      <c r="C89" s="15" t="n"/>
      <c r="D89" s="16" t="n"/>
      <c r="E89" s="16" t="n"/>
      <c r="F89" s="15" t="n"/>
      <c r="G89" s="17" t="n"/>
      <c r="H89" s="17" t="n"/>
      <c r="I89" s="18" t="n"/>
      <c r="J89" s="15" t="n"/>
      <c r="K89" s="19" t="n"/>
      <c r="L89" s="13">
        <f>IF(OR(A89="",I89="",K89=""),"",IFERROR(I89*K89,""))</f>
        <v/>
      </c>
      <c r="M89" s="19" t="n"/>
      <c r="N89" s="13">
        <f>IF(A89="","",IFERROR(L89+IF(M89="",0,M89),""))</f>
        <v/>
      </c>
      <c r="O89" s="15" t="n"/>
      <c r="P89" s="15" t="n"/>
      <c r="Q89" s="15" t="n"/>
      <c r="R89" s="16" t="n"/>
      <c r="S89" s="15" t="n"/>
      <c r="T89" s="15" t="n"/>
      <c r="U89" s="20">
        <f>IF(OR(A89="",E89="",Q89="Paid",Q89="Voided"),"",IFERROR(E89-TODAY(),""))</f>
        <v/>
      </c>
      <c r="V89" s="21">
        <f>IF(A89="","",IF(Q89="Voided","Voided",IF(O89="Rejected","Review rejected bill",IF(O89&lt;&gt;"Approved","Approval check",IF(Q89="Paid",IF(R89="","Check payment date","Paid"),IF(Q89="On Hold","On hold",IF(Q89="","Payment status check",IF(E89="","Check due date",IF(E89&lt;TODAY(),"Overdue",IF(E89&lt;=TODAY()+Assumptions!$B$3,"Due soon","Open"))))))))))</f>
        <v/>
      </c>
    </row>
    <row r="90">
      <c r="A90" s="15" t="n"/>
      <c r="B90" s="15" t="n"/>
      <c r="C90" s="15" t="n"/>
      <c r="D90" s="16" t="n"/>
      <c r="E90" s="16" t="n"/>
      <c r="F90" s="15" t="n"/>
      <c r="G90" s="17" t="n"/>
      <c r="H90" s="17" t="n"/>
      <c r="I90" s="18" t="n"/>
      <c r="J90" s="15" t="n"/>
      <c r="K90" s="19" t="n"/>
      <c r="L90" s="14">
        <f>IF(OR(A90="",I90="",K90=""),"",IFERROR(I90*K90,""))</f>
        <v/>
      </c>
      <c r="M90" s="19" t="n"/>
      <c r="N90" s="14">
        <f>IF(A90="","",IFERROR(L90+IF(M90="",0,M90),""))</f>
        <v/>
      </c>
      <c r="O90" s="15" t="n"/>
      <c r="P90" s="15" t="n"/>
      <c r="Q90" s="15" t="n"/>
      <c r="R90" s="16" t="n"/>
      <c r="S90" s="15" t="n"/>
      <c r="T90" s="15" t="n"/>
      <c r="U90" s="22">
        <f>IF(OR(A90="",E90="",Q90="Paid",Q90="Voided"),"",IFERROR(E90-TODAY(),""))</f>
        <v/>
      </c>
      <c r="V90" s="23">
        <f>IF(A90="","",IF(Q90="Voided","Voided",IF(O90="Rejected","Review rejected bill",IF(O90&lt;&gt;"Approved","Approval check",IF(Q90="Paid",IF(R90="","Check payment date","Paid"),IF(Q90="On Hold","On hold",IF(Q90="","Payment status check",IF(E90="","Check due date",IF(E90&lt;TODAY(),"Overdue",IF(E90&lt;=TODAY()+Assumptions!$B$3,"Due soon","Open"))))))))))</f>
        <v/>
      </c>
    </row>
    <row r="91">
      <c r="A91" s="15" t="n"/>
      <c r="B91" s="15" t="n"/>
      <c r="C91" s="15" t="n"/>
      <c r="D91" s="16" t="n"/>
      <c r="E91" s="16" t="n"/>
      <c r="F91" s="15" t="n"/>
      <c r="G91" s="17" t="n"/>
      <c r="H91" s="17" t="n"/>
      <c r="I91" s="18" t="n"/>
      <c r="J91" s="15" t="n"/>
      <c r="K91" s="19" t="n"/>
      <c r="L91" s="13">
        <f>IF(OR(A91="",I91="",K91=""),"",IFERROR(I91*K91,""))</f>
        <v/>
      </c>
      <c r="M91" s="19" t="n"/>
      <c r="N91" s="13">
        <f>IF(A91="","",IFERROR(L91+IF(M91="",0,M91),""))</f>
        <v/>
      </c>
      <c r="O91" s="15" t="n"/>
      <c r="P91" s="15" t="n"/>
      <c r="Q91" s="15" t="n"/>
      <c r="R91" s="16" t="n"/>
      <c r="S91" s="15" t="n"/>
      <c r="T91" s="15" t="n"/>
      <c r="U91" s="20">
        <f>IF(OR(A91="",E91="",Q91="Paid",Q91="Voided"),"",IFERROR(E91-TODAY(),""))</f>
        <v/>
      </c>
      <c r="V91" s="21">
        <f>IF(A91="","",IF(Q91="Voided","Voided",IF(O91="Rejected","Review rejected bill",IF(O91&lt;&gt;"Approved","Approval check",IF(Q91="Paid",IF(R91="","Check payment date","Paid"),IF(Q91="On Hold","On hold",IF(Q91="","Payment status check",IF(E91="","Check due date",IF(E91&lt;TODAY(),"Overdue",IF(E91&lt;=TODAY()+Assumptions!$B$3,"Due soon","Open"))))))))))</f>
        <v/>
      </c>
    </row>
    <row r="92">
      <c r="A92" s="15" t="n"/>
      <c r="B92" s="15" t="n"/>
      <c r="C92" s="15" t="n"/>
      <c r="D92" s="16" t="n"/>
      <c r="E92" s="16" t="n"/>
      <c r="F92" s="15" t="n"/>
      <c r="G92" s="17" t="n"/>
      <c r="H92" s="17" t="n"/>
      <c r="I92" s="18" t="n"/>
      <c r="J92" s="15" t="n"/>
      <c r="K92" s="19" t="n"/>
      <c r="L92" s="14">
        <f>IF(OR(A92="",I92="",K92=""),"",IFERROR(I92*K92,""))</f>
        <v/>
      </c>
      <c r="M92" s="19" t="n"/>
      <c r="N92" s="14">
        <f>IF(A92="","",IFERROR(L92+IF(M92="",0,M92),""))</f>
        <v/>
      </c>
      <c r="O92" s="15" t="n"/>
      <c r="P92" s="15" t="n"/>
      <c r="Q92" s="15" t="n"/>
      <c r="R92" s="16" t="n"/>
      <c r="S92" s="15" t="n"/>
      <c r="T92" s="15" t="n"/>
      <c r="U92" s="22">
        <f>IF(OR(A92="",E92="",Q92="Paid",Q92="Voided"),"",IFERROR(E92-TODAY(),""))</f>
        <v/>
      </c>
      <c r="V92" s="23">
        <f>IF(A92="","",IF(Q92="Voided","Voided",IF(O92="Rejected","Review rejected bill",IF(O92&lt;&gt;"Approved","Approval check",IF(Q92="Paid",IF(R92="","Check payment date","Paid"),IF(Q92="On Hold","On hold",IF(Q92="","Payment status check",IF(E92="","Check due date",IF(E92&lt;TODAY(),"Overdue",IF(E92&lt;=TODAY()+Assumptions!$B$3,"Due soon","Open"))))))))))</f>
        <v/>
      </c>
    </row>
    <row r="93">
      <c r="A93" s="15" t="n"/>
      <c r="B93" s="15" t="n"/>
      <c r="C93" s="15" t="n"/>
      <c r="D93" s="16" t="n"/>
      <c r="E93" s="16" t="n"/>
      <c r="F93" s="15" t="n"/>
      <c r="G93" s="17" t="n"/>
      <c r="H93" s="17" t="n"/>
      <c r="I93" s="18" t="n"/>
      <c r="J93" s="15" t="n"/>
      <c r="K93" s="19" t="n"/>
      <c r="L93" s="13">
        <f>IF(OR(A93="",I93="",K93=""),"",IFERROR(I93*K93,""))</f>
        <v/>
      </c>
      <c r="M93" s="19" t="n"/>
      <c r="N93" s="13">
        <f>IF(A93="","",IFERROR(L93+IF(M93="",0,M93),""))</f>
        <v/>
      </c>
      <c r="O93" s="15" t="n"/>
      <c r="P93" s="15" t="n"/>
      <c r="Q93" s="15" t="n"/>
      <c r="R93" s="16" t="n"/>
      <c r="S93" s="15" t="n"/>
      <c r="T93" s="15" t="n"/>
      <c r="U93" s="20">
        <f>IF(OR(A93="",E93="",Q93="Paid",Q93="Voided"),"",IFERROR(E93-TODAY(),""))</f>
        <v/>
      </c>
      <c r="V93" s="21">
        <f>IF(A93="","",IF(Q93="Voided","Voided",IF(O93="Rejected","Review rejected bill",IF(O93&lt;&gt;"Approved","Approval check",IF(Q93="Paid",IF(R93="","Check payment date","Paid"),IF(Q93="On Hold","On hold",IF(Q93="","Payment status check",IF(E93="","Check due date",IF(E93&lt;TODAY(),"Overdue",IF(E93&lt;=TODAY()+Assumptions!$B$3,"Due soon","Open"))))))))))</f>
        <v/>
      </c>
    </row>
    <row r="94">
      <c r="A94" s="15" t="n"/>
      <c r="B94" s="15" t="n"/>
      <c r="C94" s="15" t="n"/>
      <c r="D94" s="16" t="n"/>
      <c r="E94" s="16" t="n"/>
      <c r="F94" s="15" t="n"/>
      <c r="G94" s="17" t="n"/>
      <c r="H94" s="17" t="n"/>
      <c r="I94" s="18" t="n"/>
      <c r="J94" s="15" t="n"/>
      <c r="K94" s="19" t="n"/>
      <c r="L94" s="14">
        <f>IF(OR(A94="",I94="",K94=""),"",IFERROR(I94*K94,""))</f>
        <v/>
      </c>
      <c r="M94" s="19" t="n"/>
      <c r="N94" s="14">
        <f>IF(A94="","",IFERROR(L94+IF(M94="",0,M94),""))</f>
        <v/>
      </c>
      <c r="O94" s="15" t="n"/>
      <c r="P94" s="15" t="n"/>
      <c r="Q94" s="15" t="n"/>
      <c r="R94" s="16" t="n"/>
      <c r="S94" s="15" t="n"/>
      <c r="T94" s="15" t="n"/>
      <c r="U94" s="22">
        <f>IF(OR(A94="",E94="",Q94="Paid",Q94="Voided"),"",IFERROR(E94-TODAY(),""))</f>
        <v/>
      </c>
      <c r="V94" s="23">
        <f>IF(A94="","",IF(Q94="Voided","Voided",IF(O94="Rejected","Review rejected bill",IF(O94&lt;&gt;"Approved","Approval check",IF(Q94="Paid",IF(R94="","Check payment date","Paid"),IF(Q94="On Hold","On hold",IF(Q94="","Payment status check",IF(E94="","Check due date",IF(E94&lt;TODAY(),"Overdue",IF(E94&lt;=TODAY()+Assumptions!$B$3,"Due soon","Open"))))))))))</f>
        <v/>
      </c>
    </row>
    <row r="95">
      <c r="A95" s="15" t="n"/>
      <c r="B95" s="15" t="n"/>
      <c r="C95" s="15" t="n"/>
      <c r="D95" s="16" t="n"/>
      <c r="E95" s="16" t="n"/>
      <c r="F95" s="15" t="n"/>
      <c r="G95" s="17" t="n"/>
      <c r="H95" s="17" t="n"/>
      <c r="I95" s="18" t="n"/>
      <c r="J95" s="15" t="n"/>
      <c r="K95" s="19" t="n"/>
      <c r="L95" s="13">
        <f>IF(OR(A95="",I95="",K95=""),"",IFERROR(I95*K95,""))</f>
        <v/>
      </c>
      <c r="M95" s="19" t="n"/>
      <c r="N95" s="13">
        <f>IF(A95="","",IFERROR(L95+IF(M95="",0,M95),""))</f>
        <v/>
      </c>
      <c r="O95" s="15" t="n"/>
      <c r="P95" s="15" t="n"/>
      <c r="Q95" s="15" t="n"/>
      <c r="R95" s="16" t="n"/>
      <c r="S95" s="15" t="n"/>
      <c r="T95" s="15" t="n"/>
      <c r="U95" s="20">
        <f>IF(OR(A95="",E95="",Q95="Paid",Q95="Voided"),"",IFERROR(E95-TODAY(),""))</f>
        <v/>
      </c>
      <c r="V95" s="21">
        <f>IF(A95="","",IF(Q95="Voided","Voided",IF(O95="Rejected","Review rejected bill",IF(O95&lt;&gt;"Approved","Approval check",IF(Q95="Paid",IF(R95="","Check payment date","Paid"),IF(Q95="On Hold","On hold",IF(Q95="","Payment status check",IF(E95="","Check due date",IF(E95&lt;TODAY(),"Overdue",IF(E95&lt;=TODAY()+Assumptions!$B$3,"Due soon","Open"))))))))))</f>
        <v/>
      </c>
    </row>
    <row r="96">
      <c r="A96" s="15" t="n"/>
      <c r="B96" s="15" t="n"/>
      <c r="C96" s="15" t="n"/>
      <c r="D96" s="16" t="n"/>
      <c r="E96" s="16" t="n"/>
      <c r="F96" s="15" t="n"/>
      <c r="G96" s="17" t="n"/>
      <c r="H96" s="17" t="n"/>
      <c r="I96" s="18" t="n"/>
      <c r="J96" s="15" t="n"/>
      <c r="K96" s="19" t="n"/>
      <c r="L96" s="14">
        <f>IF(OR(A96="",I96="",K96=""),"",IFERROR(I96*K96,""))</f>
        <v/>
      </c>
      <c r="M96" s="19" t="n"/>
      <c r="N96" s="14">
        <f>IF(A96="","",IFERROR(L96+IF(M96="",0,M96),""))</f>
        <v/>
      </c>
      <c r="O96" s="15" t="n"/>
      <c r="P96" s="15" t="n"/>
      <c r="Q96" s="15" t="n"/>
      <c r="R96" s="16" t="n"/>
      <c r="S96" s="15" t="n"/>
      <c r="T96" s="15" t="n"/>
      <c r="U96" s="22">
        <f>IF(OR(A96="",E96="",Q96="Paid",Q96="Voided"),"",IFERROR(E96-TODAY(),""))</f>
        <v/>
      </c>
      <c r="V96" s="23">
        <f>IF(A96="","",IF(Q96="Voided","Voided",IF(O96="Rejected","Review rejected bill",IF(O96&lt;&gt;"Approved","Approval check",IF(Q96="Paid",IF(R96="","Check payment date","Paid"),IF(Q96="On Hold","On hold",IF(Q96="","Payment status check",IF(E96="","Check due date",IF(E96&lt;TODAY(),"Overdue",IF(E96&lt;=TODAY()+Assumptions!$B$3,"Due soon","Open"))))))))))</f>
        <v/>
      </c>
    </row>
    <row r="97">
      <c r="A97" s="15" t="n"/>
      <c r="B97" s="15" t="n"/>
      <c r="C97" s="15" t="n"/>
      <c r="D97" s="16" t="n"/>
      <c r="E97" s="16" t="n"/>
      <c r="F97" s="15" t="n"/>
      <c r="G97" s="17" t="n"/>
      <c r="H97" s="17" t="n"/>
      <c r="I97" s="18" t="n"/>
      <c r="J97" s="15" t="n"/>
      <c r="K97" s="19" t="n"/>
      <c r="L97" s="13">
        <f>IF(OR(A97="",I97="",K97=""),"",IFERROR(I97*K97,""))</f>
        <v/>
      </c>
      <c r="M97" s="19" t="n"/>
      <c r="N97" s="13">
        <f>IF(A97="","",IFERROR(L97+IF(M97="",0,M97),""))</f>
        <v/>
      </c>
      <c r="O97" s="15" t="n"/>
      <c r="P97" s="15" t="n"/>
      <c r="Q97" s="15" t="n"/>
      <c r="R97" s="16" t="n"/>
      <c r="S97" s="15" t="n"/>
      <c r="T97" s="15" t="n"/>
      <c r="U97" s="20">
        <f>IF(OR(A97="",E97="",Q97="Paid",Q97="Voided"),"",IFERROR(E97-TODAY(),""))</f>
        <v/>
      </c>
      <c r="V97" s="21">
        <f>IF(A97="","",IF(Q97="Voided","Voided",IF(O97="Rejected","Review rejected bill",IF(O97&lt;&gt;"Approved","Approval check",IF(Q97="Paid",IF(R97="","Check payment date","Paid"),IF(Q97="On Hold","On hold",IF(Q97="","Payment status check",IF(E97="","Check due date",IF(E97&lt;TODAY(),"Overdue",IF(E97&lt;=TODAY()+Assumptions!$B$3,"Due soon","Open"))))))))))</f>
        <v/>
      </c>
    </row>
    <row r="98">
      <c r="A98" s="15" t="n"/>
      <c r="B98" s="15" t="n"/>
      <c r="C98" s="15" t="n"/>
      <c r="D98" s="16" t="n"/>
      <c r="E98" s="16" t="n"/>
      <c r="F98" s="15" t="n"/>
      <c r="G98" s="17" t="n"/>
      <c r="H98" s="17" t="n"/>
      <c r="I98" s="18" t="n"/>
      <c r="J98" s="15" t="n"/>
      <c r="K98" s="19" t="n"/>
      <c r="L98" s="14">
        <f>IF(OR(A98="",I98="",K98=""),"",IFERROR(I98*K98,""))</f>
        <v/>
      </c>
      <c r="M98" s="19" t="n"/>
      <c r="N98" s="14">
        <f>IF(A98="","",IFERROR(L98+IF(M98="",0,M98),""))</f>
        <v/>
      </c>
      <c r="O98" s="15" t="n"/>
      <c r="P98" s="15" t="n"/>
      <c r="Q98" s="15" t="n"/>
      <c r="R98" s="16" t="n"/>
      <c r="S98" s="15" t="n"/>
      <c r="T98" s="15" t="n"/>
      <c r="U98" s="22">
        <f>IF(OR(A98="",E98="",Q98="Paid",Q98="Voided"),"",IFERROR(E98-TODAY(),""))</f>
        <v/>
      </c>
      <c r="V98" s="23">
        <f>IF(A98="","",IF(Q98="Voided","Voided",IF(O98="Rejected","Review rejected bill",IF(O98&lt;&gt;"Approved","Approval check",IF(Q98="Paid",IF(R98="","Check payment date","Paid"),IF(Q98="On Hold","On hold",IF(Q98="","Payment status check",IF(E98="","Check due date",IF(E98&lt;TODAY(),"Overdue",IF(E98&lt;=TODAY()+Assumptions!$B$3,"Due soon","Open"))))))))))</f>
        <v/>
      </c>
    </row>
    <row r="99">
      <c r="A99" s="15" t="n"/>
      <c r="B99" s="15" t="n"/>
      <c r="C99" s="15" t="n"/>
      <c r="D99" s="16" t="n"/>
      <c r="E99" s="16" t="n"/>
      <c r="F99" s="15" t="n"/>
      <c r="G99" s="17" t="n"/>
      <c r="H99" s="17" t="n"/>
      <c r="I99" s="18" t="n"/>
      <c r="J99" s="15" t="n"/>
      <c r="K99" s="19" t="n"/>
      <c r="L99" s="13">
        <f>IF(OR(A99="",I99="",K99=""),"",IFERROR(I99*K99,""))</f>
        <v/>
      </c>
      <c r="M99" s="19" t="n"/>
      <c r="N99" s="13">
        <f>IF(A99="","",IFERROR(L99+IF(M99="",0,M99),""))</f>
        <v/>
      </c>
      <c r="O99" s="15" t="n"/>
      <c r="P99" s="15" t="n"/>
      <c r="Q99" s="15" t="n"/>
      <c r="R99" s="16" t="n"/>
      <c r="S99" s="15" t="n"/>
      <c r="T99" s="15" t="n"/>
      <c r="U99" s="20">
        <f>IF(OR(A99="",E99="",Q99="Paid",Q99="Voided"),"",IFERROR(E99-TODAY(),""))</f>
        <v/>
      </c>
      <c r="V99" s="21">
        <f>IF(A99="","",IF(Q99="Voided","Voided",IF(O99="Rejected","Review rejected bill",IF(O99&lt;&gt;"Approved","Approval check",IF(Q99="Paid",IF(R99="","Check payment date","Paid"),IF(Q99="On Hold","On hold",IF(Q99="","Payment status check",IF(E99="","Check due date",IF(E99&lt;TODAY(),"Overdue",IF(E99&lt;=TODAY()+Assumptions!$B$3,"Due soon","Open"))))))))))</f>
        <v/>
      </c>
    </row>
    <row r="100">
      <c r="A100" s="15" t="n"/>
      <c r="B100" s="15" t="n"/>
      <c r="C100" s="15" t="n"/>
      <c r="D100" s="16" t="n"/>
      <c r="E100" s="16" t="n"/>
      <c r="F100" s="15" t="n"/>
      <c r="G100" s="17" t="n"/>
      <c r="H100" s="17" t="n"/>
      <c r="I100" s="18" t="n"/>
      <c r="J100" s="15" t="n"/>
      <c r="K100" s="19" t="n"/>
      <c r="L100" s="14">
        <f>IF(OR(A100="",I100="",K100=""),"",IFERROR(I100*K100,""))</f>
        <v/>
      </c>
      <c r="M100" s="19" t="n"/>
      <c r="N100" s="14">
        <f>IF(A100="","",IFERROR(L100+IF(M100="",0,M100),""))</f>
        <v/>
      </c>
      <c r="O100" s="15" t="n"/>
      <c r="P100" s="15" t="n"/>
      <c r="Q100" s="15" t="n"/>
      <c r="R100" s="16" t="n"/>
      <c r="S100" s="15" t="n"/>
      <c r="T100" s="15" t="n"/>
      <c r="U100" s="22">
        <f>IF(OR(A100="",E100="",Q100="Paid",Q100="Voided"),"",IFERROR(E100-TODAY(),""))</f>
        <v/>
      </c>
      <c r="V100" s="23">
        <f>IF(A100="","",IF(Q100="Voided","Voided",IF(O100="Rejected","Review rejected bill",IF(O100&lt;&gt;"Approved","Approval check",IF(Q100="Paid",IF(R100="","Check payment date","Paid"),IF(Q100="On Hold","On hold",IF(Q100="","Payment status check",IF(E100="","Check due date",IF(E100&lt;TODAY(),"Overdue",IF(E100&lt;=TODAY()+Assumptions!$B$3,"Due soon","Open"))))))))))</f>
        <v/>
      </c>
    </row>
    <row r="101">
      <c r="A101" s="15" t="n"/>
      <c r="B101" s="15" t="n"/>
      <c r="C101" s="15" t="n"/>
      <c r="D101" s="16" t="n"/>
      <c r="E101" s="16" t="n"/>
      <c r="F101" s="15" t="n"/>
      <c r="G101" s="17" t="n"/>
      <c r="H101" s="17" t="n"/>
      <c r="I101" s="18" t="n"/>
      <c r="J101" s="15" t="n"/>
      <c r="K101" s="19" t="n"/>
      <c r="L101" s="13">
        <f>IF(OR(A101="",I101="",K101=""),"",IFERROR(I101*K101,""))</f>
        <v/>
      </c>
      <c r="M101" s="19" t="n"/>
      <c r="N101" s="13">
        <f>IF(A101="","",IFERROR(L101+IF(M101="",0,M101),""))</f>
        <v/>
      </c>
      <c r="O101" s="15" t="n"/>
      <c r="P101" s="15" t="n"/>
      <c r="Q101" s="15" t="n"/>
      <c r="R101" s="16" t="n"/>
      <c r="S101" s="15" t="n"/>
      <c r="T101" s="15" t="n"/>
      <c r="U101" s="20">
        <f>IF(OR(A101="",E101="",Q101="Paid",Q101="Voided"),"",IFERROR(E101-TODAY(),""))</f>
        <v/>
      </c>
      <c r="V101" s="21">
        <f>IF(A101="","",IF(Q101="Voided","Voided",IF(O101="Rejected","Review rejected bill",IF(O101&lt;&gt;"Approved","Approval check",IF(Q101="Paid",IF(R101="","Check payment date","Paid"),IF(Q101="On Hold","On hold",IF(Q101="","Payment status check",IF(E101="","Check due date",IF(E101&lt;TODAY(),"Overdue",IF(E101&lt;=TODAY()+Assumptions!$B$3,"Due soon","Open"))))))))))</f>
        <v/>
      </c>
    </row>
    <row r="102">
      <c r="A102" s="15" t="n"/>
      <c r="B102" s="15" t="n"/>
      <c r="C102" s="15" t="n"/>
      <c r="D102" s="16" t="n"/>
      <c r="E102" s="16" t="n"/>
      <c r="F102" s="15" t="n"/>
      <c r="G102" s="17" t="n"/>
      <c r="H102" s="17" t="n"/>
      <c r="I102" s="18" t="n"/>
      <c r="J102" s="15" t="n"/>
      <c r="K102" s="19" t="n"/>
      <c r="L102" s="14">
        <f>IF(OR(A102="",I102="",K102=""),"",IFERROR(I102*K102,""))</f>
        <v/>
      </c>
      <c r="M102" s="19" t="n"/>
      <c r="N102" s="14">
        <f>IF(A102="","",IFERROR(L102+IF(M102="",0,M102),""))</f>
        <v/>
      </c>
      <c r="O102" s="15" t="n"/>
      <c r="P102" s="15" t="n"/>
      <c r="Q102" s="15" t="n"/>
      <c r="R102" s="16" t="n"/>
      <c r="S102" s="15" t="n"/>
      <c r="T102" s="15" t="n"/>
      <c r="U102" s="22">
        <f>IF(OR(A102="",E102="",Q102="Paid",Q102="Voided"),"",IFERROR(E102-TODAY(),""))</f>
        <v/>
      </c>
      <c r="V102" s="23">
        <f>IF(A102="","",IF(Q102="Voided","Voided",IF(O102="Rejected","Review rejected bill",IF(O102&lt;&gt;"Approved","Approval check",IF(Q102="Paid",IF(R102="","Check payment date","Paid"),IF(Q102="On Hold","On hold",IF(Q102="","Payment status check",IF(E102="","Check due date",IF(E102&lt;TODAY(),"Overdue",IF(E102&lt;=TODAY()+Assumptions!$B$3,"Due soon","Open"))))))))))</f>
        <v/>
      </c>
    </row>
    <row r="103">
      <c r="A103" s="15" t="n"/>
      <c r="B103" s="15" t="n"/>
      <c r="C103" s="15" t="n"/>
      <c r="D103" s="16" t="n"/>
      <c r="E103" s="16" t="n"/>
      <c r="F103" s="15" t="n"/>
      <c r="G103" s="17" t="n"/>
      <c r="H103" s="17" t="n"/>
      <c r="I103" s="18" t="n"/>
      <c r="J103" s="15" t="n"/>
      <c r="K103" s="19" t="n"/>
      <c r="L103" s="13">
        <f>IF(OR(A103="",I103="",K103=""),"",IFERROR(I103*K103,""))</f>
        <v/>
      </c>
      <c r="M103" s="19" t="n"/>
      <c r="N103" s="13">
        <f>IF(A103="","",IFERROR(L103+IF(M103="",0,M103),""))</f>
        <v/>
      </c>
      <c r="O103" s="15" t="n"/>
      <c r="P103" s="15" t="n"/>
      <c r="Q103" s="15" t="n"/>
      <c r="R103" s="16" t="n"/>
      <c r="S103" s="15" t="n"/>
      <c r="T103" s="15" t="n"/>
      <c r="U103" s="20">
        <f>IF(OR(A103="",E103="",Q103="Paid",Q103="Voided"),"",IFERROR(E103-TODAY(),""))</f>
        <v/>
      </c>
      <c r="V103" s="21">
        <f>IF(A103="","",IF(Q103="Voided","Voided",IF(O103="Rejected","Review rejected bill",IF(O103&lt;&gt;"Approved","Approval check",IF(Q103="Paid",IF(R103="","Check payment date","Paid"),IF(Q103="On Hold","On hold",IF(Q103="","Payment status check",IF(E103="","Check due date",IF(E103&lt;TODAY(),"Overdue",IF(E103&lt;=TODAY()+Assumptions!$B$3,"Due soon","Open"))))))))))</f>
        <v/>
      </c>
    </row>
    <row r="104">
      <c r="A104" s="15" t="n"/>
      <c r="B104" s="15" t="n"/>
      <c r="C104" s="15" t="n"/>
      <c r="D104" s="16" t="n"/>
      <c r="E104" s="16" t="n"/>
      <c r="F104" s="15" t="n"/>
      <c r="G104" s="17" t="n"/>
      <c r="H104" s="17" t="n"/>
      <c r="I104" s="18" t="n"/>
      <c r="J104" s="15" t="n"/>
      <c r="K104" s="19" t="n"/>
      <c r="L104" s="14">
        <f>IF(OR(A104="",I104="",K104=""),"",IFERROR(I104*K104,""))</f>
        <v/>
      </c>
      <c r="M104" s="19" t="n"/>
      <c r="N104" s="14">
        <f>IF(A104="","",IFERROR(L104+IF(M104="",0,M104),""))</f>
        <v/>
      </c>
      <c r="O104" s="15" t="n"/>
      <c r="P104" s="15" t="n"/>
      <c r="Q104" s="15" t="n"/>
      <c r="R104" s="16" t="n"/>
      <c r="S104" s="15" t="n"/>
      <c r="T104" s="15" t="n"/>
      <c r="U104" s="22">
        <f>IF(OR(A104="",E104="",Q104="Paid",Q104="Voided"),"",IFERROR(E104-TODAY(),""))</f>
        <v/>
      </c>
      <c r="V104" s="23">
        <f>IF(A104="","",IF(Q104="Voided","Voided",IF(O104="Rejected","Review rejected bill",IF(O104&lt;&gt;"Approved","Approval check",IF(Q104="Paid",IF(R104="","Check payment date","Paid"),IF(Q104="On Hold","On hold",IF(Q104="","Payment status check",IF(E104="","Check due date",IF(E104&lt;TODAY(),"Overdue",IF(E104&lt;=TODAY()+Assumptions!$B$3,"Due soon","Open"))))))))))</f>
        <v/>
      </c>
    </row>
  </sheetData>
  <autoFilter ref="A4:V104"/>
  <mergeCells count="1">
    <mergeCell ref="A1:V1"/>
  </mergeCells>
  <conditionalFormatting sqref="V5:V104">
    <cfRule type="expression" priority="1" dxfId="0">
      <formula>$V5="Overdue"</formula>
    </cfRule>
    <cfRule type="expression" priority="2" dxfId="1">
      <formula>$V5="Paid"</formula>
    </cfRule>
    <cfRule type="expression" priority="3" dxfId="2">
      <formula>$V5="Due soon"</formula>
    </cfRule>
    <cfRule type="expression" priority="4" dxfId="3">
      <formula>OR($V5="Approval check",$V5="Review rejected bill",$V5="Check payment date",$V5="Check due date",$V5="Payment status check",$V5="On hold")</formula>
    </cfRule>
  </conditionalFormatting>
  <conditionalFormatting sqref="A5:A104">
    <cfRule type="expression" priority="5" dxfId="3">
      <formula>AND(A5&lt;&gt;"",COUNTIF($A$5:$A$104,A5)&gt;1)</formula>
    </cfRule>
  </conditionalFormatting>
  <conditionalFormatting sqref="C5:C104">
    <cfRule type="expression" priority="6" dxfId="3">
      <formula>AND(C5&lt;&gt;"",COUNTIF($C$5:$C$104,C5)&gt;1)</formula>
    </cfRule>
  </conditionalFormatting>
  <dataValidations count="12">
    <dataValidation sqref="B5:B104" showDropDown="0" showInputMessage="1" showErrorMessage="1" allowBlank="0" errorTitle="Check the entry" error="Select a value from the editable list on the Assumptions sheet." promptTitle="Select a listed value" prompt="Select the supplier." type="list">
      <formula1>=$X$5:$X$12</formula1>
    </dataValidation>
    <dataValidation sqref="F5:F104" showDropDown="0" showInputMessage="1" showErrorMessage="1" allowBlank="0" errorTitle="Check the entry" error="Select a value from the editable list on the Assumptions sheet." promptTitle="Select a listed value" prompt="Select the cost category." type="list">
      <formula1>=$Y$5:$Y$12</formula1>
    </dataValidation>
    <dataValidation sqref="J5:J104" showDropDown="0" showInputMessage="1" showErrorMessage="1" allowBlank="0" errorTitle="Check the entry" error="Select a value from the editable list on the Assumptions sheet." promptTitle="Select a listed value" prompt="Select the purchase unit." type="list">
      <formula1>=$Z$5:$Z$12</formula1>
    </dataValidation>
    <dataValidation sqref="O5:O104" showDropDown="0" showInputMessage="1" showErrorMessage="1" allowBlank="0" errorTitle="Check the entry" error="Select a value from the editable list on the Assumptions sheet." promptTitle="Select a listed value" prompt="Select the approval status." type="list">
      <formula1>=$AA$5:$AA$7</formula1>
    </dataValidation>
    <dataValidation sqref="Q5:Q104" showDropDown="0" showInputMessage="1" showErrorMessage="1" allowBlank="0" errorTitle="Check the entry" error="Select a value from the editable list on the Assumptions sheet." promptTitle="Select a listed value" prompt="Select the payment status." type="list">
      <formula1>=$AB$5:$AB$9</formula1>
    </dataValidation>
    <dataValidation sqref="S5:S104" showDropDown="0" showInputMessage="1" showErrorMessage="1" allowBlank="0" errorTitle="Check the entry" error="Select a value from the editable list on the Assumptions sheet." promptTitle="Select a listed value" prompt="Select the payment method when applicable." type="list">
      <formula1>=$AC$5:$AC$9</formula1>
    </dataValidation>
    <dataValidation sqref="P5:P104" showDropDown="0" showInputMessage="1" showErrorMessage="1" allowBlank="0" errorTitle="Check the entry" error="Select a value from the editable list on the Assumptions sheet." promptTitle="Select a listed value" prompt="Select the staff reviewer when applicable." type="list">
      <formula1>=$AD$5:$AD$8</formula1>
    </dataValidation>
    <dataValidation sqref="I5:I104" showDropDown="0" showInputMessage="1" showErrorMessage="1" allowBlank="0" errorTitle="Check the quantity" error="Enter a quantity greater than zero or leave the cell blank." promptTitle="Quantity" prompt="Enter the quantity shown on the supplier bill." type="decimal" operator="greaterThan">
      <formula1>0</formula1>
    </dataValidation>
    <dataValidation sqref="K5:K104 M5:M104" showDropDown="0" showInputMessage="1" showErrorMessage="1" allowBlank="0" errorTitle="Check the amount" error="Enter zero or a positive dollar amount." promptTitle="Bill amount" prompt="Enter a nonnegative amount from the supplier bill." type="decimal" operator="greaterThanOrEqual">
      <formula1>0</formula1>
    </dataValidation>
    <dataValidation sqref="D5:D104" showDropDown="0" showInputMessage="0" showErrorMessage="1" allowBlank="0" errorTitle="Check the invoice date" error="Enter a valid invoice date or leave the cell blank." type="custom">
      <formula1>=OR(D5="",ISNUMBER(D5))</formula1>
    </dataValidation>
    <dataValidation sqref="E5:E104" showDropDown="0" showInputMessage="0" showErrorMessage="1" allowBlank="0" errorTitle="Check the due date" error="Enter a valid due date that is not before the invoice date." type="custom">
      <formula1>=OR(E5="",AND(ISNUMBER(E5),OR(D5="",E5&gt;=D5)))</formula1>
    </dataValidation>
    <dataValidation sqref="R5:R104" showDropDown="0" showInputMessage="0" showErrorMessage="1" allowBlank="0" errorTitle="Check the payment date" error="Enter a valid payment date that is not before the invoice date." type="custom">
      <formula1>=OR(R5="",AND(ISNUMBER(R5),OR(D5="",R5&gt;=D5)))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7" customWidth="1" min="3" max="3"/>
    <col width="20" customWidth="1" min="4" max="4"/>
    <col width="20" customWidth="1" min="5" max="5"/>
    <col width="19" customWidth="1" min="6" max="6"/>
    <col width="34" customWidth="1" min="7" max="7"/>
  </cols>
  <sheetData>
    <row r="1" ht="27" customHeight="1">
      <c r="A1" s="1" t="inlineStr">
        <is>
          <t>Accounts Payable Assumptions and Lists</t>
        </is>
      </c>
      <c r="B1" s="26" t="n"/>
      <c r="C1" s="26" t="n"/>
      <c r="D1" s="26" t="n"/>
      <c r="E1" s="26" t="n"/>
      <c r="F1" s="26" t="n"/>
      <c r="G1" s="27" t="n"/>
    </row>
    <row r="2">
      <c r="A2" s="2" t="inlineStr">
        <is>
          <t>Edit the due-soon window and stable choices used on the Bills sheet.</t>
        </is>
      </c>
    </row>
    <row r="3">
      <c r="A3" s="24" t="inlineStr">
        <is>
          <t>Due Soon Window (Days)</t>
        </is>
      </c>
      <c r="B3" s="25" t="n">
        <v>7</v>
      </c>
    </row>
    <row r="4"/>
    <row r="5">
      <c r="A5" s="12" t="inlineStr">
        <is>
          <t>Suppliers</t>
        </is>
      </c>
      <c r="B5" s="12" t="inlineStr">
        <is>
          <t>Cost Categories</t>
        </is>
      </c>
      <c r="C5" s="12" t="inlineStr">
        <is>
          <t>Units</t>
        </is>
      </c>
      <c r="D5" s="12" t="inlineStr">
        <is>
          <t>Approval Statuses</t>
        </is>
      </c>
      <c r="E5" s="12" t="inlineStr">
        <is>
          <t>Payment Statuses</t>
        </is>
      </c>
      <c r="F5" s="12" t="inlineStr">
        <is>
          <t>Payment Methods</t>
        </is>
      </c>
      <c r="G5" s="12" t="inlineStr">
        <is>
          <t>Reviewers</t>
        </is>
      </c>
    </row>
    <row r="6">
      <c r="A6" s="17" t="inlineStr">
        <is>
          <t>Fictional Meadow Supply Co.</t>
        </is>
      </c>
      <c r="B6" s="17" t="inlineStr">
        <is>
          <t>Materials</t>
        </is>
      </c>
      <c r="C6" s="17" t="inlineStr">
        <is>
          <t>each</t>
        </is>
      </c>
      <c r="D6" s="17" t="inlineStr">
        <is>
          <t>Pending</t>
        </is>
      </c>
      <c r="E6" s="17" t="inlineStr">
        <is>
          <t>Open</t>
        </is>
      </c>
      <c r="F6" s="17" t="inlineStr">
        <is>
          <t>ACH</t>
        </is>
      </c>
      <c r="G6" s="17" t="inlineStr">
        <is>
          <t>Fictional Employee - Avery Reed</t>
        </is>
      </c>
    </row>
    <row r="7">
      <c r="A7" s="17" t="inlineStr">
        <is>
          <t>Fictional Ironleaf Equipment LLC</t>
        </is>
      </c>
      <c r="B7" s="17" t="inlineStr">
        <is>
          <t>Equipment Repair</t>
        </is>
      </c>
      <c r="C7" s="17" t="inlineStr">
        <is>
          <t>hours</t>
        </is>
      </c>
      <c r="D7" s="17" t="inlineStr">
        <is>
          <t>Approved</t>
        </is>
      </c>
      <c r="E7" s="17" t="inlineStr">
        <is>
          <t>Scheduled</t>
        </is>
      </c>
      <c r="F7" s="17" t="inlineStr">
        <is>
          <t>Check</t>
        </is>
      </c>
      <c r="G7" s="17" t="inlineStr">
        <is>
          <t>Fictional Employee - Morgan Vale</t>
        </is>
      </c>
    </row>
    <row r="8">
      <c r="A8" s="17" t="inlineStr">
        <is>
          <t>Fictional Northstar Fuel Depot</t>
        </is>
      </c>
      <c r="B8" s="17" t="inlineStr">
        <is>
          <t>Fuel</t>
        </is>
      </c>
      <c r="C8" s="17" t="inlineStr">
        <is>
          <t>gallons</t>
        </is>
      </c>
      <c r="D8" s="17" t="inlineStr">
        <is>
          <t>Rejected</t>
        </is>
      </c>
      <c r="E8" s="17" t="inlineStr">
        <is>
          <t>Paid</t>
        </is>
      </c>
      <c r="F8" s="17" t="inlineStr">
        <is>
          <t>Credit Card</t>
        </is>
      </c>
      <c r="G8" s="17" t="inlineStr">
        <is>
          <t>Fictional Employee - Jordan Lake</t>
        </is>
      </c>
    </row>
    <row r="9">
      <c r="A9" s="17" t="inlineStr">
        <is>
          <t>Fictional Clearbrook Disposal</t>
        </is>
      </c>
      <c r="B9" s="17" t="inlineStr">
        <is>
          <t>Disposal</t>
        </is>
      </c>
      <c r="C9" s="17" t="inlineStr">
        <is>
          <t>pounds</t>
        </is>
      </c>
      <c r="D9" s="17" t="n"/>
      <c r="E9" s="17" t="inlineStr">
        <is>
          <t>On Hold</t>
        </is>
      </c>
      <c r="F9" s="17" t="inlineStr">
        <is>
          <t>Cash</t>
        </is>
      </c>
      <c r="G9" s="17" t="inlineStr">
        <is>
          <t>Fictional Employee - Riley Moss</t>
        </is>
      </c>
    </row>
    <row r="10">
      <c r="A10" s="17" t="inlineStr">
        <is>
          <t>Fictional Greenbeam Nursery</t>
        </is>
      </c>
      <c r="B10" s="17" t="inlineStr">
        <is>
          <t>Plant Material</t>
        </is>
      </c>
      <c r="C10" s="17" t="inlineStr">
        <is>
          <t>cubic yards</t>
        </is>
      </c>
      <c r="D10" s="17" t="n"/>
      <c r="E10" s="17" t="inlineStr">
        <is>
          <t>Voided</t>
        </is>
      </c>
      <c r="F10" s="17" t="inlineStr">
        <is>
          <t>Other</t>
        </is>
      </c>
      <c r="G10" s="17" t="n"/>
    </row>
    <row r="11">
      <c r="A11" s="17" t="inlineStr">
        <is>
          <t>Fictional Alderline Rentals</t>
        </is>
      </c>
      <c r="B11" s="17" t="inlineStr">
        <is>
          <t>Equipment Rental</t>
        </is>
      </c>
      <c r="C11" s="17" t="inlineStr">
        <is>
          <t>tons</t>
        </is>
      </c>
      <c r="D11" s="17" t="n"/>
      <c r="E11" s="17" t="n"/>
      <c r="F11" s="17" t="n"/>
      <c r="G11" s="17" t="n"/>
    </row>
    <row r="12">
      <c r="A12" s="17" t="inlineStr">
        <is>
          <t>Fictional Papertrail Office Supply</t>
        </is>
      </c>
      <c r="B12" s="17" t="inlineStr">
        <is>
          <t>Office</t>
        </is>
      </c>
      <c r="C12" s="17" t="inlineStr">
        <is>
          <t>months</t>
        </is>
      </c>
      <c r="D12" s="17" t="n"/>
      <c r="E12" s="17" t="n"/>
      <c r="F12" s="17" t="n"/>
      <c r="G12" s="17" t="n"/>
    </row>
    <row r="13">
      <c r="A13" s="17" t="inlineStr">
        <is>
          <t>Fictional Harborstone Repair</t>
        </is>
      </c>
      <c r="B13" s="17" t="inlineStr">
        <is>
          <t>Other</t>
        </is>
      </c>
      <c r="C13" s="17" t="inlineStr">
        <is>
          <t>miles</t>
        </is>
      </c>
      <c r="D13" s="17" t="n"/>
      <c r="E13" s="17" t="n"/>
      <c r="F13" s="17" t="n"/>
      <c r="G13" s="17" t="n"/>
    </row>
  </sheetData>
  <mergeCells count="1">
    <mergeCell ref="A1:G1"/>
  </mergeCells>
  <dataValidations count="1">
    <dataValidation sqref="B3" showDropDown="0" showInputMessage="1" showErrorMessage="1" allowBlank="0" errorTitle="Check the due-soon window" error="Enter a whole number greater than zero." promptTitle="Due-soon window" prompt="Enter the number of days used to flag bills as due soon." type="whole" operator="greaterThan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2026-09-10T08:51:18Z</dcterms:created>
  <dcterms:modified xmlns:dcterms="http://purl.org/dc/terms/" xmlns:xsi="http://www.w3.org/2001/XMLSchema-instance" xsi:type="dcterms:W3CDTF">2026-09-10T08:51:19+00:00Z</dcterms:modified>
</cp:coreProperties>
</file>