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sh Entri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'Summary'!$A$10:$G$22</definedName>
    <definedName name="_xlnm.Print_Area" localSheetId="0">'Summary'!$A$1:$P$23</definedName>
    <definedName name="_xlnm._FilterDatabase" localSheetId="1" hidden="1">'Cash Entries'!$A$3:$N$123</definedName>
    <definedName name="_xlnm.Print_Area" localSheetId="1">'Cash Entries'!$A$1:$N$123</definedName>
    <definedName name="_xlnm.Print_Area" localSheetId="2">'Assumptions'!$A$1:$H$16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6F66"/>
      <sz val="9"/>
    </font>
    <font>
      <name val="Calibri"/>
      <b val="1"/>
      <color rgb="0017261F"/>
      <sz val="10"/>
    </font>
    <font>
      <name val="Calibri"/>
      <b val="1"/>
      <color rgb="00FFFFFF"/>
      <sz val="10"/>
    </font>
    <font>
      <name val="Calibri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3" fillId="3" borderId="1" pivotButton="0" quotePrefix="0" xfId="0"/>
    <xf numFmtId="0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3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4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Closing Cash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'Summary'!F10</f>
            </strRef>
          </tx>
          <spPr>
            <a:ln xmlns:a="http://schemas.openxmlformats.org/drawingml/2006/main" w="28575">
              <a:solidFill>
                <a:srgbClr val="337A4E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'Summary'!$A$11:$A$22</f>
            </numRef>
          </cat>
          <val>
            <numRef>
              <f>'Summary'!$F$11:$F$22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Cash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9</row>
      <rowOff>0</rowOff>
    </from>
    <ext cx="511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Z22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7" customWidth="1" min="5" max="5"/>
    <col width="16" customWidth="1" min="6" max="6"/>
    <col width="18" customWidth="1" min="7" max="7"/>
    <col width="17" customWidth="1" min="8" max="8"/>
    <col hidden="1" width="13" customWidth="1" min="26" max="26"/>
  </cols>
  <sheetData>
    <row r="1" ht="26" customHeight="1">
      <c r="A1" s="1" t="inlineStr">
        <is>
          <t>Lawn Care Monthly Cash Flow Forecast</t>
        </is>
      </c>
      <c r="B1" s="28" t="n"/>
      <c r="C1" s="28" t="n"/>
      <c r="D1" s="28" t="n"/>
      <c r="E1" s="28" t="n"/>
      <c r="F1" s="28" t="n"/>
      <c r="G1" s="28" t="n"/>
      <c r="H1" s="29" t="n"/>
      <c r="Z1" t="inlineStr">
        <is>
          <t>Local Formula Helpers</t>
        </is>
      </c>
    </row>
    <row r="2" ht="22" customHeight="1">
      <c r="A2" s="3" t="inlineStr">
        <is>
          <t>Twelve-month planning view based only on Cash Entries marked Yes. Review dates, amounts, and statuses manually.</t>
        </is>
      </c>
      <c r="Z2">
        <f>IF(ISNUMBER(Assumptions!$B$6),Assumptions!$B$6,"")</f>
        <v/>
      </c>
    </row>
    <row r="3">
      <c r="A3" s="4" t="inlineStr">
        <is>
          <t>Forecast Indicators</t>
        </is>
      </c>
      <c r="B3" s="5" t="n"/>
      <c r="C3" s="5" t="n"/>
      <c r="D3" s="5" t="n"/>
      <c r="E3" s="5" t="n"/>
      <c r="F3" s="5" t="n"/>
      <c r="G3" s="5" t="n"/>
      <c r="H3" s="5" t="n"/>
      <c r="Z3">
        <f>IF(ISNUMBER(Assumptions!$B$5),DATE(YEAR(Assumptions!$B$5),MONTH(Assumptions!$B$5),1),"")</f>
        <v/>
      </c>
    </row>
    <row r="4">
      <c r="A4" s="6" t="inlineStr">
        <is>
          <t>Ending Cash</t>
        </is>
      </c>
      <c r="B4" s="7">
        <f>IFERROR(IF(COUNT(F11:F22)=0,"",INDEX(F11:F22,COUNT(F11:F22))),"")</f>
        <v/>
      </c>
      <c r="C4" s="6" t="inlineStr">
        <is>
          <t>Forecast Receipts</t>
        </is>
      </c>
      <c r="D4" s="7">
        <f>IF(COUNT(A11:A22)=0,"",SUM(C11:C22))</f>
        <v/>
      </c>
      <c r="E4" s="6" t="inlineStr">
        <is>
          <t>Forecast Payments</t>
        </is>
      </c>
      <c r="F4" s="7">
        <f>IF(COUNT(A11:A22)=0,"",SUM(D11:D22))</f>
        <v/>
      </c>
      <c r="G4" s="6" t="inlineStr">
        <is>
          <t>Lowest Closing Cash</t>
        </is>
      </c>
      <c r="H4" s="7">
        <f>IF(COUNT(F11:F22)=0,"",MIN(F11:F22))</f>
        <v/>
      </c>
      <c r="Z4">
        <f>IF(ISNUMBER($Z$3),EDATE($Z$3,12),"")</f>
        <v/>
      </c>
    </row>
    <row r="5"/>
    <row r="6"/>
    <row r="7">
      <c r="A7" s="6" t="inlineStr">
        <is>
          <t>Net Cash Flow</t>
        </is>
      </c>
      <c r="B7" s="7">
        <f>IF(COUNT(A11:A22)=0,"",SUM(E11:E22))</f>
        <v/>
      </c>
      <c r="C7" s="6" t="inlineStr">
        <is>
          <t>Included Entries</t>
        </is>
      </c>
      <c r="D7" s="8">
        <f>COUNTIF('Cash Entries'!$M$4:$M$123,"Yes")</f>
        <v/>
      </c>
      <c r="E7" s="6" t="inlineStr">
        <is>
          <t>On Hold Entries</t>
        </is>
      </c>
      <c r="F7" s="8">
        <f>COUNTIF('Cash Entries'!$L$4:$L$123,"On Hold")</f>
        <v/>
      </c>
      <c r="G7" s="6" t="inlineStr">
        <is>
          <t>Outside 12 Months</t>
        </is>
      </c>
      <c r="H7" s="8">
        <f>IF(NOT(ISNUMBER($Z$3)),"",COUNTIFS('Cash Entries'!$M$4:$M$123,"Yes",'Cash Entries'!$B$4:$B$123,"&lt;"&amp;$Z$3)+COUNTIFS('Cash Entries'!$M$4:$M$123,"Yes",'Cash Entries'!$B$4:$B$123,"&gt;="&amp;$Z$4))</f>
        <v/>
      </c>
    </row>
    <row r="8">
      <c r="A8" s="6" t="inlineStr">
        <is>
          <t>Forecast Start</t>
        </is>
      </c>
      <c r="B8" s="9">
        <f>IF(ISNUMBER(Assumptions!$B$5),Assumptions!$B$5,"")</f>
        <v/>
      </c>
      <c r="C8" s="6" t="inlineStr">
        <is>
          <t>As-of Date</t>
        </is>
      </c>
      <c r="D8" s="9">
        <f>IF(ISNUMBER(Assumptions!$B$7),Assumptions!$B$7,"")</f>
        <v/>
      </c>
    </row>
    <row r="9"/>
    <row r="10">
      <c r="A10" s="10" t="inlineStr">
        <is>
          <t>Month</t>
        </is>
      </c>
      <c r="B10" s="10" t="inlineStr">
        <is>
          <t>Opening Cash</t>
        </is>
      </c>
      <c r="C10" s="10" t="inlineStr">
        <is>
          <t>Receipts</t>
        </is>
      </c>
      <c r="D10" s="10" t="inlineStr">
        <is>
          <t>Payments</t>
        </is>
      </c>
      <c r="E10" s="10" t="inlineStr">
        <is>
          <t>Net Cash Flow</t>
        </is>
      </c>
      <c r="F10" s="10" t="inlineStr">
        <is>
          <t>Closing Cash</t>
        </is>
      </c>
      <c r="G10" s="10" t="inlineStr">
        <is>
          <t>Cash Check</t>
        </is>
      </c>
    </row>
    <row r="11">
      <c r="A11" s="11">
        <f>IF(NOT(ISNUMBER($Z$3)),"",$Z$3)</f>
        <v/>
      </c>
      <c r="B11" s="12">
        <f>IF(OR(A11="",NOT(ISNUMBER(Assumptions!$B$4))),"",Assumptions!$B$4)</f>
        <v/>
      </c>
      <c r="C11" s="12">
        <f>IF(A11="","",SUMIFS('Cash Entries'!$K$4:$K$123,'Cash Entries'!$B$4:$B$123,"&gt;="&amp;A11,'Cash Entries'!$B$4:$B$123,"&lt;"&amp;EDATE(A11,1),'Cash Entries'!$C$4:$C$123,"Receipt",'Cash Entries'!$M$4:$M$123,"Yes"))</f>
        <v/>
      </c>
      <c r="D11" s="12">
        <f>IF(A11="","",SUMIFS('Cash Entries'!$K$4:$K$123,'Cash Entries'!$B$4:$B$123,"&gt;="&amp;A11,'Cash Entries'!$B$4:$B$123,"&lt;"&amp;EDATE(A11,1),'Cash Entries'!$C$4:$C$123,"Payment",'Cash Entries'!$M$4:$M$123,"Yes"))</f>
        <v/>
      </c>
      <c r="E11" s="12">
        <f>IF(A11="","",C11-D11)</f>
        <v/>
      </c>
      <c r="F11" s="12">
        <f>IF(OR(A11="",NOT(ISNUMBER(B11))),"",SUM(B11,E11))</f>
        <v/>
      </c>
      <c r="G11" s="13">
        <f>IF(A11="","",IF(NOT(ISNUMBER($Z$2)),"Set threshold",IF(F11&lt;$Z$2,"Review low cash","OK")))</f>
        <v/>
      </c>
    </row>
    <row r="12">
      <c r="A12" s="14">
        <f>IF(A11="","",EDATE(A11,1))</f>
        <v/>
      </c>
      <c r="B12" s="15">
        <f>IF(A12="","",F11)</f>
        <v/>
      </c>
      <c r="C12" s="15">
        <f>IF(A12="","",SUMIFS('Cash Entries'!$K$4:$K$123,'Cash Entries'!$B$4:$B$123,"&gt;="&amp;A12,'Cash Entries'!$B$4:$B$123,"&lt;"&amp;EDATE(A12,1),'Cash Entries'!$C$4:$C$123,"Receipt",'Cash Entries'!$M$4:$M$123,"Yes"))</f>
        <v/>
      </c>
      <c r="D12" s="15">
        <f>IF(A12="","",SUMIFS('Cash Entries'!$K$4:$K$123,'Cash Entries'!$B$4:$B$123,"&gt;="&amp;A12,'Cash Entries'!$B$4:$B$123,"&lt;"&amp;EDATE(A12,1),'Cash Entries'!$C$4:$C$123,"Payment",'Cash Entries'!$M$4:$M$123,"Yes"))</f>
        <v/>
      </c>
      <c r="E12" s="15">
        <f>IF(A12="","",C12-D12)</f>
        <v/>
      </c>
      <c r="F12" s="15">
        <f>IF(OR(A12="",NOT(ISNUMBER(B12))),"",SUM(B12,E12))</f>
        <v/>
      </c>
      <c r="G12" s="16">
        <f>IF(A12="","",IF(NOT(ISNUMBER($Z$2)),"Set threshold",IF(F12&lt;$Z$2,"Review low cash","OK")))</f>
        <v/>
      </c>
    </row>
    <row r="13">
      <c r="A13" s="11">
        <f>IF(A12="","",EDATE(A12,1))</f>
        <v/>
      </c>
      <c r="B13" s="12">
        <f>IF(A13="","",F12)</f>
        <v/>
      </c>
      <c r="C13" s="12">
        <f>IF(A13="","",SUMIFS('Cash Entries'!$K$4:$K$123,'Cash Entries'!$B$4:$B$123,"&gt;="&amp;A13,'Cash Entries'!$B$4:$B$123,"&lt;"&amp;EDATE(A13,1),'Cash Entries'!$C$4:$C$123,"Receipt",'Cash Entries'!$M$4:$M$123,"Yes"))</f>
        <v/>
      </c>
      <c r="D13" s="12">
        <f>IF(A13="","",SUMIFS('Cash Entries'!$K$4:$K$123,'Cash Entries'!$B$4:$B$123,"&gt;="&amp;A13,'Cash Entries'!$B$4:$B$123,"&lt;"&amp;EDATE(A13,1),'Cash Entries'!$C$4:$C$123,"Payment",'Cash Entries'!$M$4:$M$123,"Yes"))</f>
        <v/>
      </c>
      <c r="E13" s="12">
        <f>IF(A13="","",C13-D13)</f>
        <v/>
      </c>
      <c r="F13" s="12">
        <f>IF(OR(A13="",NOT(ISNUMBER(B13))),"",SUM(B13,E13))</f>
        <v/>
      </c>
      <c r="G13" s="13">
        <f>IF(A13="","",IF(NOT(ISNUMBER($Z$2)),"Set threshold",IF(F13&lt;$Z$2,"Review low cash","OK")))</f>
        <v/>
      </c>
    </row>
    <row r="14">
      <c r="A14" s="14">
        <f>IF(A13="","",EDATE(A13,1))</f>
        <v/>
      </c>
      <c r="B14" s="15">
        <f>IF(A14="","",F13)</f>
        <v/>
      </c>
      <c r="C14" s="15">
        <f>IF(A14="","",SUMIFS('Cash Entries'!$K$4:$K$123,'Cash Entries'!$B$4:$B$123,"&gt;="&amp;A14,'Cash Entries'!$B$4:$B$123,"&lt;"&amp;EDATE(A14,1),'Cash Entries'!$C$4:$C$123,"Receipt",'Cash Entries'!$M$4:$M$123,"Yes"))</f>
        <v/>
      </c>
      <c r="D14" s="15">
        <f>IF(A14="","",SUMIFS('Cash Entries'!$K$4:$K$123,'Cash Entries'!$B$4:$B$123,"&gt;="&amp;A14,'Cash Entries'!$B$4:$B$123,"&lt;"&amp;EDATE(A14,1),'Cash Entries'!$C$4:$C$123,"Payment",'Cash Entries'!$M$4:$M$123,"Yes"))</f>
        <v/>
      </c>
      <c r="E14" s="15">
        <f>IF(A14="","",C14-D14)</f>
        <v/>
      </c>
      <c r="F14" s="15">
        <f>IF(OR(A14="",NOT(ISNUMBER(B14))),"",SUM(B14,E14))</f>
        <v/>
      </c>
      <c r="G14" s="16">
        <f>IF(A14="","",IF(NOT(ISNUMBER($Z$2)),"Set threshold",IF(F14&lt;$Z$2,"Review low cash","OK")))</f>
        <v/>
      </c>
    </row>
    <row r="15">
      <c r="A15" s="11">
        <f>IF(A14="","",EDATE(A14,1))</f>
        <v/>
      </c>
      <c r="B15" s="12">
        <f>IF(A15="","",F14)</f>
        <v/>
      </c>
      <c r="C15" s="12">
        <f>IF(A15="","",SUMIFS('Cash Entries'!$K$4:$K$123,'Cash Entries'!$B$4:$B$123,"&gt;="&amp;A15,'Cash Entries'!$B$4:$B$123,"&lt;"&amp;EDATE(A15,1),'Cash Entries'!$C$4:$C$123,"Receipt",'Cash Entries'!$M$4:$M$123,"Yes"))</f>
        <v/>
      </c>
      <c r="D15" s="12">
        <f>IF(A15="","",SUMIFS('Cash Entries'!$K$4:$K$123,'Cash Entries'!$B$4:$B$123,"&gt;="&amp;A15,'Cash Entries'!$B$4:$B$123,"&lt;"&amp;EDATE(A15,1),'Cash Entries'!$C$4:$C$123,"Payment",'Cash Entries'!$M$4:$M$123,"Yes"))</f>
        <v/>
      </c>
      <c r="E15" s="12">
        <f>IF(A15="","",C15-D15)</f>
        <v/>
      </c>
      <c r="F15" s="12">
        <f>IF(OR(A15="",NOT(ISNUMBER(B15))),"",SUM(B15,E15))</f>
        <v/>
      </c>
      <c r="G15" s="13">
        <f>IF(A15="","",IF(NOT(ISNUMBER($Z$2)),"Set threshold",IF(F15&lt;$Z$2,"Review low cash","OK")))</f>
        <v/>
      </c>
    </row>
    <row r="16">
      <c r="A16" s="14">
        <f>IF(A15="","",EDATE(A15,1))</f>
        <v/>
      </c>
      <c r="B16" s="15">
        <f>IF(A16="","",F15)</f>
        <v/>
      </c>
      <c r="C16" s="15">
        <f>IF(A16="","",SUMIFS('Cash Entries'!$K$4:$K$123,'Cash Entries'!$B$4:$B$123,"&gt;="&amp;A16,'Cash Entries'!$B$4:$B$123,"&lt;"&amp;EDATE(A16,1),'Cash Entries'!$C$4:$C$123,"Receipt",'Cash Entries'!$M$4:$M$123,"Yes"))</f>
        <v/>
      </c>
      <c r="D16" s="15">
        <f>IF(A16="","",SUMIFS('Cash Entries'!$K$4:$K$123,'Cash Entries'!$B$4:$B$123,"&gt;="&amp;A16,'Cash Entries'!$B$4:$B$123,"&lt;"&amp;EDATE(A16,1),'Cash Entries'!$C$4:$C$123,"Payment",'Cash Entries'!$M$4:$M$123,"Yes"))</f>
        <v/>
      </c>
      <c r="E16" s="15">
        <f>IF(A16="","",C16-D16)</f>
        <v/>
      </c>
      <c r="F16" s="15">
        <f>IF(OR(A16="",NOT(ISNUMBER(B16))),"",SUM(B16,E16))</f>
        <v/>
      </c>
      <c r="G16" s="16">
        <f>IF(A16="","",IF(NOT(ISNUMBER($Z$2)),"Set threshold",IF(F16&lt;$Z$2,"Review low cash","OK")))</f>
        <v/>
      </c>
    </row>
    <row r="17">
      <c r="A17" s="11">
        <f>IF(A16="","",EDATE(A16,1))</f>
        <v/>
      </c>
      <c r="B17" s="12">
        <f>IF(A17="","",F16)</f>
        <v/>
      </c>
      <c r="C17" s="12">
        <f>IF(A17="","",SUMIFS('Cash Entries'!$K$4:$K$123,'Cash Entries'!$B$4:$B$123,"&gt;="&amp;A17,'Cash Entries'!$B$4:$B$123,"&lt;"&amp;EDATE(A17,1),'Cash Entries'!$C$4:$C$123,"Receipt",'Cash Entries'!$M$4:$M$123,"Yes"))</f>
        <v/>
      </c>
      <c r="D17" s="12">
        <f>IF(A17="","",SUMIFS('Cash Entries'!$K$4:$K$123,'Cash Entries'!$B$4:$B$123,"&gt;="&amp;A17,'Cash Entries'!$B$4:$B$123,"&lt;"&amp;EDATE(A17,1),'Cash Entries'!$C$4:$C$123,"Payment",'Cash Entries'!$M$4:$M$123,"Yes"))</f>
        <v/>
      </c>
      <c r="E17" s="12">
        <f>IF(A17="","",C17-D17)</f>
        <v/>
      </c>
      <c r="F17" s="12">
        <f>IF(OR(A17="",NOT(ISNUMBER(B17))),"",SUM(B17,E17))</f>
        <v/>
      </c>
      <c r="G17" s="13">
        <f>IF(A17="","",IF(NOT(ISNUMBER($Z$2)),"Set threshold",IF(F17&lt;$Z$2,"Review low cash","OK")))</f>
        <v/>
      </c>
    </row>
    <row r="18">
      <c r="A18" s="14">
        <f>IF(A17="","",EDATE(A17,1))</f>
        <v/>
      </c>
      <c r="B18" s="15">
        <f>IF(A18="","",F17)</f>
        <v/>
      </c>
      <c r="C18" s="15">
        <f>IF(A18="","",SUMIFS('Cash Entries'!$K$4:$K$123,'Cash Entries'!$B$4:$B$123,"&gt;="&amp;A18,'Cash Entries'!$B$4:$B$123,"&lt;"&amp;EDATE(A18,1),'Cash Entries'!$C$4:$C$123,"Receipt",'Cash Entries'!$M$4:$M$123,"Yes"))</f>
        <v/>
      </c>
      <c r="D18" s="15">
        <f>IF(A18="","",SUMIFS('Cash Entries'!$K$4:$K$123,'Cash Entries'!$B$4:$B$123,"&gt;="&amp;A18,'Cash Entries'!$B$4:$B$123,"&lt;"&amp;EDATE(A18,1),'Cash Entries'!$C$4:$C$123,"Payment",'Cash Entries'!$M$4:$M$123,"Yes"))</f>
        <v/>
      </c>
      <c r="E18" s="15">
        <f>IF(A18="","",C18-D18)</f>
        <v/>
      </c>
      <c r="F18" s="15">
        <f>IF(OR(A18="",NOT(ISNUMBER(B18))),"",SUM(B18,E18))</f>
        <v/>
      </c>
      <c r="G18" s="16">
        <f>IF(A18="","",IF(NOT(ISNUMBER($Z$2)),"Set threshold",IF(F18&lt;$Z$2,"Review low cash","OK")))</f>
        <v/>
      </c>
    </row>
    <row r="19">
      <c r="A19" s="11">
        <f>IF(A18="","",EDATE(A18,1))</f>
        <v/>
      </c>
      <c r="B19" s="12">
        <f>IF(A19="","",F18)</f>
        <v/>
      </c>
      <c r="C19" s="12">
        <f>IF(A19="","",SUMIFS('Cash Entries'!$K$4:$K$123,'Cash Entries'!$B$4:$B$123,"&gt;="&amp;A19,'Cash Entries'!$B$4:$B$123,"&lt;"&amp;EDATE(A19,1),'Cash Entries'!$C$4:$C$123,"Receipt",'Cash Entries'!$M$4:$M$123,"Yes"))</f>
        <v/>
      </c>
      <c r="D19" s="12">
        <f>IF(A19="","",SUMIFS('Cash Entries'!$K$4:$K$123,'Cash Entries'!$B$4:$B$123,"&gt;="&amp;A19,'Cash Entries'!$B$4:$B$123,"&lt;"&amp;EDATE(A19,1),'Cash Entries'!$C$4:$C$123,"Payment",'Cash Entries'!$M$4:$M$123,"Yes"))</f>
        <v/>
      </c>
      <c r="E19" s="12">
        <f>IF(A19="","",C19-D19)</f>
        <v/>
      </c>
      <c r="F19" s="12">
        <f>IF(OR(A19="",NOT(ISNUMBER(B19))),"",SUM(B19,E19))</f>
        <v/>
      </c>
      <c r="G19" s="13">
        <f>IF(A19="","",IF(NOT(ISNUMBER($Z$2)),"Set threshold",IF(F19&lt;$Z$2,"Review low cash","OK")))</f>
        <v/>
      </c>
    </row>
    <row r="20">
      <c r="A20" s="14">
        <f>IF(A19="","",EDATE(A19,1))</f>
        <v/>
      </c>
      <c r="B20" s="15">
        <f>IF(A20="","",F19)</f>
        <v/>
      </c>
      <c r="C20" s="15">
        <f>IF(A20="","",SUMIFS('Cash Entries'!$K$4:$K$123,'Cash Entries'!$B$4:$B$123,"&gt;="&amp;A20,'Cash Entries'!$B$4:$B$123,"&lt;"&amp;EDATE(A20,1),'Cash Entries'!$C$4:$C$123,"Receipt",'Cash Entries'!$M$4:$M$123,"Yes"))</f>
        <v/>
      </c>
      <c r="D20" s="15">
        <f>IF(A20="","",SUMIFS('Cash Entries'!$K$4:$K$123,'Cash Entries'!$B$4:$B$123,"&gt;="&amp;A20,'Cash Entries'!$B$4:$B$123,"&lt;"&amp;EDATE(A20,1),'Cash Entries'!$C$4:$C$123,"Payment",'Cash Entries'!$M$4:$M$123,"Yes"))</f>
        <v/>
      </c>
      <c r="E20" s="15">
        <f>IF(A20="","",C20-D20)</f>
        <v/>
      </c>
      <c r="F20" s="15">
        <f>IF(OR(A20="",NOT(ISNUMBER(B20))),"",SUM(B20,E20))</f>
        <v/>
      </c>
      <c r="G20" s="16">
        <f>IF(A20="","",IF(NOT(ISNUMBER($Z$2)),"Set threshold",IF(F20&lt;$Z$2,"Review low cash","OK")))</f>
        <v/>
      </c>
    </row>
    <row r="21">
      <c r="A21" s="11">
        <f>IF(A20="","",EDATE(A20,1))</f>
        <v/>
      </c>
      <c r="B21" s="12">
        <f>IF(A21="","",F20)</f>
        <v/>
      </c>
      <c r="C21" s="12">
        <f>IF(A21="","",SUMIFS('Cash Entries'!$K$4:$K$123,'Cash Entries'!$B$4:$B$123,"&gt;="&amp;A21,'Cash Entries'!$B$4:$B$123,"&lt;"&amp;EDATE(A21,1),'Cash Entries'!$C$4:$C$123,"Receipt",'Cash Entries'!$M$4:$M$123,"Yes"))</f>
        <v/>
      </c>
      <c r="D21" s="12">
        <f>IF(A21="","",SUMIFS('Cash Entries'!$K$4:$K$123,'Cash Entries'!$B$4:$B$123,"&gt;="&amp;A21,'Cash Entries'!$B$4:$B$123,"&lt;"&amp;EDATE(A21,1),'Cash Entries'!$C$4:$C$123,"Payment",'Cash Entries'!$M$4:$M$123,"Yes"))</f>
        <v/>
      </c>
      <c r="E21" s="12">
        <f>IF(A21="","",C21-D21)</f>
        <v/>
      </c>
      <c r="F21" s="12">
        <f>IF(OR(A21="",NOT(ISNUMBER(B21))),"",SUM(B21,E21))</f>
        <v/>
      </c>
      <c r="G21" s="13">
        <f>IF(A21="","",IF(NOT(ISNUMBER($Z$2)),"Set threshold",IF(F21&lt;$Z$2,"Review low cash","OK")))</f>
        <v/>
      </c>
    </row>
    <row r="22">
      <c r="A22" s="14">
        <f>IF(A21="","",EDATE(A21,1))</f>
        <v/>
      </c>
      <c r="B22" s="15">
        <f>IF(A22="","",F21)</f>
        <v/>
      </c>
      <c r="C22" s="15">
        <f>IF(A22="","",SUMIFS('Cash Entries'!$K$4:$K$123,'Cash Entries'!$B$4:$B$123,"&gt;="&amp;A22,'Cash Entries'!$B$4:$B$123,"&lt;"&amp;EDATE(A22,1),'Cash Entries'!$C$4:$C$123,"Receipt",'Cash Entries'!$M$4:$M$123,"Yes"))</f>
        <v/>
      </c>
      <c r="D22" s="15">
        <f>IF(A22="","",SUMIFS('Cash Entries'!$K$4:$K$123,'Cash Entries'!$B$4:$B$123,"&gt;="&amp;A22,'Cash Entries'!$B$4:$B$123,"&lt;"&amp;EDATE(A22,1),'Cash Entries'!$C$4:$C$123,"Payment",'Cash Entries'!$M$4:$M$123,"Yes"))</f>
        <v/>
      </c>
      <c r="E22" s="15">
        <f>IF(A22="","",C22-D22)</f>
        <v/>
      </c>
      <c r="F22" s="15">
        <f>IF(OR(A22="",NOT(ISNUMBER(B22))),"",SUM(B22,E22))</f>
        <v/>
      </c>
      <c r="G22" s="16">
        <f>IF(A22="","",IF(NOT(ISNUMBER($Z$2)),"Set threshold",IF(F22&lt;$Z$2,"Review low cash","OK")))</f>
        <v/>
      </c>
    </row>
  </sheetData>
  <autoFilter ref="A10:G22"/>
  <mergeCells count="1">
    <mergeCell ref="A1:H1"/>
  </mergeCells>
  <conditionalFormatting sqref="F11:F22">
    <cfRule type="expression" priority="1" dxfId="0" stopIfTrue="1">
      <formula>AND(ISNUMBER($F11),ISNUMBER($Z$2),$F11&lt;$Z$2)</formula>
    </cfRule>
    <cfRule type="expression" priority="2" dxfId="1">
      <formula>AND(ISNUMBER($F11),ISNUMBER($Z$2),$F11&gt;=$Z$2)</formula>
    </cfRule>
  </conditionalFormatting>
  <conditionalFormatting sqref="G11:G22">
    <cfRule type="expression" priority="3" dxfId="0">
      <formula>OR($G11="Review low cash",$G11="Set threshold")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 fitToPage="1"/>
  </sheetPr>
  <dimension ref="A1:P12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22" customWidth="1" min="4" max="4"/>
    <col width="31" customWidth="1" min="5" max="5"/>
    <col width="29" customWidth="1" min="6" max="6"/>
    <col width="29" customWidth="1" min="7" max="7"/>
    <col width="11" customWidth="1" min="8" max="8"/>
    <col width="11" customWidth="1" min="9" max="9"/>
    <col width="14" customWidth="1" min="10" max="10"/>
    <col width="15" customWidth="1" min="11" max="11"/>
    <col width="13" customWidth="1" min="12" max="12"/>
    <col width="18" customWidth="1" min="13" max="13"/>
    <col width="31" customWidth="1" min="14" max="14"/>
    <col hidden="1" width="13" customWidth="1" min="16" max="16"/>
  </cols>
  <sheetData>
    <row r="1" ht="26" customHeight="1">
      <c r="A1" s="1" t="inlineStr">
        <is>
          <t>Cash Entries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9" t="n"/>
      <c r="P1" t="inlineStr">
        <is>
          <t>Local Validation Helpers</t>
        </is>
      </c>
    </row>
    <row r="2" ht="22" customHeight="1">
      <c r="A2" s="3" t="inlineStr">
        <is>
          <t>Enter positive quantities and unit amounts. Type determines receipt or payment treatment. Only rows marked Yes are included, regardless of status.</t>
        </is>
      </c>
      <c r="P2">
        <f>IF(ISNUMBER(Assumptions!$B$5),DATE(YEAR(Assumptions!$B$5),MONTH(Assumptions!$B$5),1),"")</f>
        <v/>
      </c>
    </row>
    <row r="3" ht="34" customHeight="1">
      <c r="A3" s="17" t="inlineStr">
        <is>
          <t>Entry ID</t>
        </is>
      </c>
      <c r="B3" s="17" t="inlineStr">
        <is>
          <t>Cash Date</t>
        </is>
      </c>
      <c r="C3" s="17" t="inlineStr">
        <is>
          <t>Type</t>
        </is>
      </c>
      <c r="D3" s="17" t="inlineStr">
        <is>
          <t>Category</t>
        </is>
      </c>
      <c r="E3" s="17" t="inlineStr">
        <is>
          <t>Customer / Vendor</t>
        </is>
      </c>
      <c r="F3" s="17" t="inlineStr">
        <is>
          <t>Property / Job</t>
        </is>
      </c>
      <c r="G3" s="17" t="inlineStr">
        <is>
          <t>Description</t>
        </is>
      </c>
      <c r="H3" s="17" t="inlineStr">
        <is>
          <t>Quantity</t>
        </is>
      </c>
      <c r="I3" s="17" t="inlineStr">
        <is>
          <t>Unit</t>
        </is>
      </c>
      <c r="J3" s="17" t="inlineStr">
        <is>
          <t>Unit Amount</t>
        </is>
      </c>
      <c r="K3" s="17" t="inlineStr">
        <is>
          <t>Cash Amount</t>
        </is>
      </c>
      <c r="L3" s="17" t="inlineStr">
        <is>
          <t>Status</t>
        </is>
      </c>
      <c r="M3" s="17" t="inlineStr">
        <is>
          <t>Include in Forecast?</t>
        </is>
      </c>
      <c r="N3" s="17" t="inlineStr">
        <is>
          <t>Notes</t>
        </is>
      </c>
      <c r="P3">
        <f>IF(ISNUMBER($P$2),EDATE($P$2,12),"")</f>
        <v/>
      </c>
    </row>
    <row r="4">
      <c r="A4" s="18">
        <f>IF(B4="","","CF-"&amp;TEXT(ROW()-3,"000"))</f>
        <v/>
      </c>
      <c r="B4" s="19" t="n">
        <v>46296</v>
      </c>
      <c r="C4" s="20" t="inlineStr">
        <is>
          <t>Receipt</t>
        </is>
      </c>
      <c r="D4" s="21" t="inlineStr">
        <is>
          <t>Maintenance Revenue</t>
        </is>
      </c>
      <c r="E4" s="21" t="inlineStr">
        <is>
          <t>Fictional Acorn Court Association</t>
        </is>
      </c>
      <c r="F4" s="21" t="inlineStr">
        <is>
          <t>Fictional Acorn Court Grounds</t>
        </is>
      </c>
      <c r="G4" s="21" t="inlineStr">
        <is>
          <t>Opening-month mowing visits</t>
        </is>
      </c>
      <c r="H4" s="22" t="n">
        <v>4</v>
      </c>
      <c r="I4" s="20" t="inlineStr">
        <is>
          <t>Visit</t>
        </is>
      </c>
      <c r="J4" s="23" t="n">
        <v>1175</v>
      </c>
      <c r="K4" s="12">
        <f>IF(OR(B4="",C4="",NOT(ISNUMBER(H4)),NOT(ISNUMBER(J4))),"",IFERROR(H4*J4,""))</f>
        <v/>
      </c>
      <c r="L4" s="20" t="inlineStr">
        <is>
          <t>Confirmed</t>
        </is>
      </c>
      <c r="M4" s="20" t="inlineStr">
        <is>
          <t>Yes</t>
        </is>
      </c>
      <c r="N4" s="21" t="inlineStr">
        <is>
          <t>Fictional recurring service forecast</t>
        </is>
      </c>
      <c r="P4">
        <f>IF(ISNUMBER(Assumptions!$B$8),Assumptions!$B$8,"")</f>
        <v/>
      </c>
    </row>
    <row r="5">
      <c r="A5" s="24">
        <f>IF(B5="","","CF-"&amp;TEXT(ROW()-3,"000"))</f>
        <v/>
      </c>
      <c r="B5" s="19" t="n">
        <v>46298</v>
      </c>
      <c r="C5" s="20" t="inlineStr">
        <is>
          <t>Payment</t>
        </is>
      </c>
      <c r="D5" s="21" t="inlineStr">
        <is>
          <t>Payroll</t>
        </is>
      </c>
      <c r="E5" s="21" t="inlineStr">
        <is>
          <t>Fictional Cedar Crew Services</t>
        </is>
      </c>
      <c r="F5" s="21" t="inlineStr">
        <is>
          <t>Fictional Opening-Month Field Work</t>
        </is>
      </c>
      <c r="G5" s="21" t="inlineStr">
        <is>
          <t>First field labor cycle</t>
        </is>
      </c>
      <c r="H5" s="22" t="n">
        <v>80</v>
      </c>
      <c r="I5" s="20" t="inlineStr">
        <is>
          <t>Hours</t>
        </is>
      </c>
      <c r="J5" s="23" t="n">
        <v>28</v>
      </c>
      <c r="K5" s="15">
        <f>IF(OR(B5="",C5="",NOT(ISNUMBER(H5)),NOT(ISNUMBER(J5))),"",IFERROR(H5*J5,""))</f>
        <v/>
      </c>
      <c r="L5" s="20" t="inlineStr">
        <is>
          <t>Planned</t>
        </is>
      </c>
      <c r="M5" s="20" t="inlineStr">
        <is>
          <t>Yes</t>
        </is>
      </c>
      <c r="N5" s="21" t="inlineStr">
        <is>
          <t>Fictional labor cost estimate</t>
        </is>
      </c>
      <c r="P5">
        <f>IF(ISNUMBER(Assumptions!$B$9),Assumptions!$B$9,"")</f>
        <v/>
      </c>
    </row>
    <row r="6">
      <c r="A6" s="18">
        <f>IF(B6="","","CF-"&amp;TEXT(ROW()-3,"000"))</f>
        <v/>
      </c>
      <c r="B6" s="19" t="n">
        <v>46303</v>
      </c>
      <c r="C6" s="20" t="inlineStr">
        <is>
          <t>Payment</t>
        </is>
      </c>
      <c r="D6" s="21" t="inlineStr">
        <is>
          <t>Fuel</t>
        </is>
      </c>
      <c r="E6" s="21" t="inlineStr">
        <is>
          <t>Fictional Lantern Fuel Depot</t>
        </is>
      </c>
      <c r="F6" s="21" t="inlineStr">
        <is>
          <t>Fictional Route Operations</t>
        </is>
      </c>
      <c r="G6" s="21" t="inlineStr">
        <is>
          <t>Fuel estimate</t>
        </is>
      </c>
      <c r="H6" s="22" t="n">
        <v>125</v>
      </c>
      <c r="I6" s="20" t="inlineStr">
        <is>
          <t>Gallons</t>
        </is>
      </c>
      <c r="J6" s="23" t="n">
        <v>4.1</v>
      </c>
      <c r="K6" s="12">
        <f>IF(OR(B6="",C6="",NOT(ISNUMBER(H6)),NOT(ISNUMBER(J6))),"",IFERROR(H6*J6,""))</f>
        <v/>
      </c>
      <c r="L6" s="20" t="inlineStr">
        <is>
          <t>Planned</t>
        </is>
      </c>
      <c r="M6" s="20" t="inlineStr">
        <is>
          <t>Yes</t>
        </is>
      </c>
      <c r="N6" s="21" t="inlineStr">
        <is>
          <t>Review actual cash timing</t>
        </is>
      </c>
      <c r="P6">
        <f>IF(ISNUMBER(Assumptions!$B$10),Assumptions!$B$10,"")</f>
        <v/>
      </c>
    </row>
    <row r="7">
      <c r="A7" s="24">
        <f>IF(B7="","","CF-"&amp;TEXT(ROW()-3,"000"))</f>
        <v/>
      </c>
      <c r="B7" s="19" t="n">
        <v>46310</v>
      </c>
      <c r="C7" s="20" t="inlineStr">
        <is>
          <t>Receipt</t>
        </is>
      </c>
      <c r="D7" s="21" t="inlineStr">
        <is>
          <t>Enhancement Revenue</t>
        </is>
      </c>
      <c r="E7" s="21" t="inlineStr">
        <is>
          <t>Fictional Bluebird Studio Campus</t>
        </is>
      </c>
      <c r="F7" s="21" t="inlineStr">
        <is>
          <t>Fictional Bluebird Entry Beds</t>
        </is>
      </c>
      <c r="G7" s="21" t="inlineStr">
        <is>
          <t>Seasonal bed refresh</t>
        </is>
      </c>
      <c r="H7" s="22" t="n">
        <v>1</v>
      </c>
      <c r="I7" s="20" t="inlineStr">
        <is>
          <t>Job</t>
        </is>
      </c>
      <c r="J7" s="23" t="n">
        <v>6800</v>
      </c>
      <c r="K7" s="15">
        <f>IF(OR(B7="",C7="",NOT(ISNUMBER(H7)),NOT(ISNUMBER(J7))),"",IFERROR(H7*J7,""))</f>
        <v/>
      </c>
      <c r="L7" s="20" t="inlineStr">
        <is>
          <t>Confirmed</t>
        </is>
      </c>
      <c r="M7" s="20" t="inlineStr">
        <is>
          <t>Yes</t>
        </is>
      </c>
      <c r="N7" s="21" t="inlineStr">
        <is>
          <t>Fictional enhancement project</t>
        </is>
      </c>
      <c r="P7">
        <f>IF(ISNUMBER(Assumptions!$B$11),Assumptions!$B$11,"")</f>
        <v/>
      </c>
    </row>
    <row r="8">
      <c r="A8" s="18">
        <f>IF(B8="","","CF-"&amp;TEXT(ROW()-3,"000"))</f>
        <v/>
      </c>
      <c r="B8" s="19" t="n">
        <v>46320</v>
      </c>
      <c r="C8" s="20" t="inlineStr">
        <is>
          <t>Payment</t>
        </is>
      </c>
      <c r="D8" s="21" t="inlineStr">
        <is>
          <t>Materials</t>
        </is>
      </c>
      <c r="E8" s="21" t="inlineStr">
        <is>
          <t>Fictional Meadow Supply House</t>
        </is>
      </c>
      <c r="F8" s="21" t="inlineStr">
        <is>
          <t>Fictional Bluebird Entry Beds</t>
        </is>
      </c>
      <c r="G8" s="21" t="inlineStr">
        <is>
          <t>Mulch and planting materials</t>
        </is>
      </c>
      <c r="H8" s="22" t="n">
        <v>1</v>
      </c>
      <c r="I8" s="20" t="inlineStr">
        <is>
          <t>Job</t>
        </is>
      </c>
      <c r="J8" s="23" t="n">
        <v>2400</v>
      </c>
      <c r="K8" s="12">
        <f>IF(OR(B8="",C8="",NOT(ISNUMBER(H8)),NOT(ISNUMBER(J8))),"",IFERROR(H8*J8,""))</f>
        <v/>
      </c>
      <c r="L8" s="20" t="inlineStr">
        <is>
          <t>Confirmed</t>
        </is>
      </c>
      <c r="M8" s="20" t="inlineStr">
        <is>
          <t>Yes</t>
        </is>
      </c>
      <c r="N8" s="21" t="inlineStr">
        <is>
          <t>Fictional material purchase</t>
        </is>
      </c>
    </row>
    <row r="9">
      <c r="A9" s="24">
        <f>IF(B9="","","CF-"&amp;TEXT(ROW()-3,"000"))</f>
        <v/>
      </c>
      <c r="B9" s="19" t="n">
        <v>46327</v>
      </c>
      <c r="C9" s="20" t="inlineStr">
        <is>
          <t>Receipt</t>
        </is>
      </c>
      <c r="D9" s="21" t="inlineStr">
        <is>
          <t>Maintenance Revenue</t>
        </is>
      </c>
      <c r="E9" s="21" t="inlineStr">
        <is>
          <t>Fictional Willow Glass Offices</t>
        </is>
      </c>
      <c r="F9" s="21" t="inlineStr">
        <is>
          <t>Fictional Willow Glass Grounds</t>
        </is>
      </c>
      <c r="G9" s="21" t="inlineStr">
        <is>
          <t>Monthly grounds service</t>
        </is>
      </c>
      <c r="H9" s="22" t="n">
        <v>4</v>
      </c>
      <c r="I9" s="20" t="inlineStr">
        <is>
          <t>Visit</t>
        </is>
      </c>
      <c r="J9" s="23" t="n">
        <v>1250</v>
      </c>
      <c r="K9" s="15">
        <f>IF(OR(B9="",C9="",NOT(ISNUMBER(H9)),NOT(ISNUMBER(J9))),"",IFERROR(H9*J9,""))</f>
        <v/>
      </c>
      <c r="L9" s="20" t="inlineStr">
        <is>
          <t>Planned</t>
        </is>
      </c>
      <c r="M9" s="20" t="inlineStr">
        <is>
          <t>Yes</t>
        </is>
      </c>
      <c r="N9" s="21" t="inlineStr">
        <is>
          <t>Fictional recurring service forecast</t>
        </is>
      </c>
    </row>
    <row r="10">
      <c r="A10" s="18">
        <f>IF(B10="","","CF-"&amp;TEXT(ROW()-3,"000"))</f>
        <v/>
      </c>
      <c r="B10" s="19" t="n">
        <v>46332</v>
      </c>
      <c r="C10" s="20" t="inlineStr">
        <is>
          <t>Payment</t>
        </is>
      </c>
      <c r="D10" s="21" t="inlineStr">
        <is>
          <t>Equipment</t>
        </is>
      </c>
      <c r="E10" s="21" t="inlineStr">
        <is>
          <t>Fictional Harbor Tool Rentals</t>
        </is>
      </c>
      <c r="F10" s="21" t="inlineStr">
        <is>
          <t>Fictional Leaf Cleanup Route</t>
        </is>
      </c>
      <c r="G10" s="21" t="inlineStr">
        <is>
          <t>Leaf vacuum rental</t>
        </is>
      </c>
      <c r="H10" s="22" t="n">
        <v>1</v>
      </c>
      <c r="I10" s="20" t="inlineStr">
        <is>
          <t>Month</t>
        </is>
      </c>
      <c r="J10" s="23" t="n">
        <v>1450</v>
      </c>
      <c r="K10" s="12">
        <f>IF(OR(B10="",C10="",NOT(ISNUMBER(H10)),NOT(ISNUMBER(J10))),"",IFERROR(H10*J10,""))</f>
        <v/>
      </c>
      <c r="L10" s="20" t="inlineStr">
        <is>
          <t>Planned</t>
        </is>
      </c>
      <c r="M10" s="20" t="inlineStr">
        <is>
          <t>Yes</t>
        </is>
      </c>
      <c r="N10" s="21" t="inlineStr">
        <is>
          <t>Fictional rental estimate</t>
        </is>
      </c>
    </row>
    <row r="11">
      <c r="A11" s="24">
        <f>IF(B11="","","CF-"&amp;TEXT(ROW()-3,"000"))</f>
        <v/>
      </c>
      <c r="B11" s="19" t="n">
        <v>46346</v>
      </c>
      <c r="C11" s="20" t="inlineStr">
        <is>
          <t>Receipt</t>
        </is>
      </c>
      <c r="D11" s="21" t="inlineStr">
        <is>
          <t>Other Receipt</t>
        </is>
      </c>
      <c r="E11" s="21" t="inlineStr">
        <is>
          <t>Fictional Sunbeam Retail Courtyard</t>
        </is>
      </c>
      <c r="F11" s="21" t="inlineStr">
        <is>
          <t>Fictional Sunbeam Courtyard</t>
        </is>
      </c>
      <c r="G11" s="21" t="inlineStr">
        <is>
          <t>Seasonal cleanup deposit</t>
        </is>
      </c>
      <c r="H11" s="22" t="n">
        <v>1</v>
      </c>
      <c r="I11" s="20" t="inlineStr">
        <is>
          <t>Job</t>
        </is>
      </c>
      <c r="J11" s="23" t="n">
        <v>2200</v>
      </c>
      <c r="K11" s="15">
        <f>IF(OR(B11="",C11="",NOT(ISNUMBER(H11)),NOT(ISNUMBER(J11))),"",IFERROR(H11*J11,""))</f>
        <v/>
      </c>
      <c r="L11" s="20" t="inlineStr">
        <is>
          <t>On Hold</t>
        </is>
      </c>
      <c r="M11" s="20" t="inlineStr">
        <is>
          <t>No</t>
        </is>
      </c>
      <c r="N11" s="21" t="inlineStr">
        <is>
          <t>Excluded pending manual review</t>
        </is>
      </c>
    </row>
    <row r="12">
      <c r="A12" s="18">
        <f>IF(B12="","","CF-"&amp;TEXT(ROW()-3,"000"))</f>
        <v/>
      </c>
      <c r="B12" s="19" t="n">
        <v>46360</v>
      </c>
      <c r="C12" s="20" t="inlineStr">
        <is>
          <t>Payment</t>
        </is>
      </c>
      <c r="D12" s="21" t="inlineStr">
        <is>
          <t>Insurance</t>
        </is>
      </c>
      <c r="E12" s="21" t="inlineStr">
        <is>
          <t>Fictional Oakline Risk Agency</t>
        </is>
      </c>
      <c r="F12" s="21" t="inlineStr">
        <is>
          <t>Fictional Business Overhead</t>
        </is>
      </c>
      <c r="G12" s="21" t="inlineStr">
        <is>
          <t>Policy installment</t>
        </is>
      </c>
      <c r="H12" s="22" t="n">
        <v>1</v>
      </c>
      <c r="I12" s="20" t="inlineStr">
        <is>
          <t>Month</t>
        </is>
      </c>
      <c r="J12" s="23" t="n">
        <v>1800</v>
      </c>
      <c r="K12" s="12">
        <f>IF(OR(B12="",C12="",NOT(ISNUMBER(H12)),NOT(ISNUMBER(J12))),"",IFERROR(H12*J12,""))</f>
        <v/>
      </c>
      <c r="L12" s="20" t="inlineStr">
        <is>
          <t>Planned</t>
        </is>
      </c>
      <c r="M12" s="20" t="inlineStr">
        <is>
          <t>Yes</t>
        </is>
      </c>
      <c r="N12" s="21" t="inlineStr">
        <is>
          <t>Administrative forecast input only</t>
        </is>
      </c>
    </row>
    <row r="13">
      <c r="A13" s="24">
        <f>IF(B13="","","CF-"&amp;TEXT(ROW()-3,"000"))</f>
        <v/>
      </c>
      <c r="B13" s="19" t="n">
        <v>46389</v>
      </c>
      <c r="C13" s="20" t="inlineStr">
        <is>
          <t>Receipt</t>
        </is>
      </c>
      <c r="D13" s="21" t="inlineStr">
        <is>
          <t>Maintenance Revenue</t>
        </is>
      </c>
      <c r="E13" s="21" t="inlineStr">
        <is>
          <t>Fictional Northstar Commons</t>
        </is>
      </c>
      <c r="F13" s="21" t="inlineStr">
        <is>
          <t>Fictional Northstar Grounds</t>
        </is>
      </c>
      <c r="G13" s="21" t="inlineStr">
        <is>
          <t>Monthly maintenance visits</t>
        </is>
      </c>
      <c r="H13" s="22" t="n">
        <v>4</v>
      </c>
      <c r="I13" s="20" t="inlineStr">
        <is>
          <t>Visit</t>
        </is>
      </c>
      <c r="J13" s="23" t="n">
        <v>1300</v>
      </c>
      <c r="K13" s="15">
        <f>IF(OR(B13="",C13="",NOT(ISNUMBER(H13)),NOT(ISNUMBER(J13))),"",IFERROR(H13*J13,""))</f>
        <v/>
      </c>
      <c r="L13" s="20" t="inlineStr">
        <is>
          <t>Planned</t>
        </is>
      </c>
      <c r="M13" s="20" t="inlineStr">
        <is>
          <t>Yes</t>
        </is>
      </c>
      <c r="N13" s="21" t="inlineStr">
        <is>
          <t>Fictional recurring service forecast</t>
        </is>
      </c>
    </row>
    <row r="14">
      <c r="A14" s="18">
        <f>IF(B14="","","CF-"&amp;TEXT(ROW()-3,"000"))</f>
        <v/>
      </c>
      <c r="B14" s="19" t="n">
        <v>46423</v>
      </c>
      <c r="C14" s="20" t="inlineStr">
        <is>
          <t>Payment</t>
        </is>
      </c>
      <c r="D14" s="21" t="inlineStr">
        <is>
          <t>Equipment</t>
        </is>
      </c>
      <c r="E14" s="21" t="inlineStr">
        <is>
          <t>Fictional Ironleaf Equipment Company</t>
        </is>
      </c>
      <c r="F14" s="21" t="inlineStr">
        <is>
          <t>Fictional Equipment Replacement</t>
        </is>
      </c>
      <c r="G14" s="21" t="inlineStr">
        <is>
          <t>Commercial mower purchase</t>
        </is>
      </c>
      <c r="H14" s="22" t="n">
        <v>1</v>
      </c>
      <c r="I14" s="20" t="inlineStr">
        <is>
          <t>Each</t>
        </is>
      </c>
      <c r="J14" s="23" t="n">
        <v>18000</v>
      </c>
      <c r="K14" s="12">
        <f>IF(OR(B14="",C14="",NOT(ISNUMBER(H14)),NOT(ISNUMBER(J14))),"",IFERROR(H14*J14,""))</f>
        <v/>
      </c>
      <c r="L14" s="20" t="inlineStr">
        <is>
          <t>Planned</t>
        </is>
      </c>
      <c r="M14" s="20" t="inlineStr">
        <is>
          <t>Yes</t>
        </is>
      </c>
      <c r="N14" s="21" t="inlineStr">
        <is>
          <t>Creates a low-cash review example</t>
        </is>
      </c>
    </row>
    <row r="15">
      <c r="A15" s="24">
        <f>IF(B15="","","CF-"&amp;TEXT(ROW()-3,"000"))</f>
        <v/>
      </c>
      <c r="B15" s="19" t="n">
        <v>46661</v>
      </c>
      <c r="C15" s="20" t="inlineStr">
        <is>
          <t>Receipt</t>
        </is>
      </c>
      <c r="D15" s="21" t="inlineStr">
        <is>
          <t>Maintenance Revenue</t>
        </is>
      </c>
      <c r="E15" s="21" t="inlineStr">
        <is>
          <t>Fictional Pebblebrook Market</t>
        </is>
      </c>
      <c r="F15" s="21" t="inlineStr">
        <is>
          <t>Fictional Pebblebrook Grounds</t>
        </is>
      </c>
      <c r="G15" s="21" t="inlineStr">
        <is>
          <t>Service just outside forecast window</t>
        </is>
      </c>
      <c r="H15" s="22" t="n">
        <v>4</v>
      </c>
      <c r="I15" s="20" t="inlineStr">
        <is>
          <t>Visit</t>
        </is>
      </c>
      <c r="J15" s="23" t="n">
        <v>1500</v>
      </c>
      <c r="K15" s="15">
        <f>IF(OR(B15="",C15="",NOT(ISNUMBER(H15)),NOT(ISNUMBER(J15))),"",IFERROR(H15*J15,""))</f>
        <v/>
      </c>
      <c r="L15" s="20" t="inlineStr">
        <is>
          <t>Planned</t>
        </is>
      </c>
      <c r="M15" s="20" t="inlineStr">
        <is>
          <t>Yes</t>
        </is>
      </c>
      <c r="N15" s="21" t="inlineStr">
        <is>
          <t>Boundary-date review example</t>
        </is>
      </c>
    </row>
    <row r="16">
      <c r="A16" s="18">
        <f>IF(B16="","","CF-"&amp;TEXT(ROW()-3,"000"))</f>
        <v/>
      </c>
      <c r="B16" s="19" t="n"/>
      <c r="C16" s="20" t="n"/>
      <c r="D16" s="21" t="n"/>
      <c r="E16" s="21" t="n"/>
      <c r="F16" s="21" t="n"/>
      <c r="G16" s="21" t="n"/>
      <c r="H16" s="22" t="n"/>
      <c r="I16" s="20" t="n"/>
      <c r="J16" s="23" t="n"/>
      <c r="K16" s="12">
        <f>IF(OR(B16="",C16="",NOT(ISNUMBER(H16)),NOT(ISNUMBER(J16))),"",IFERROR(H16*J16,""))</f>
        <v/>
      </c>
      <c r="L16" s="20" t="n"/>
      <c r="M16" s="20" t="n"/>
      <c r="N16" s="21" t="n"/>
    </row>
    <row r="17">
      <c r="A17" s="24">
        <f>IF(B17="","","CF-"&amp;TEXT(ROW()-3,"000"))</f>
        <v/>
      </c>
      <c r="B17" s="19" t="n"/>
      <c r="C17" s="20" t="n"/>
      <c r="D17" s="21" t="n"/>
      <c r="E17" s="21" t="n"/>
      <c r="F17" s="21" t="n"/>
      <c r="G17" s="21" t="n"/>
      <c r="H17" s="22" t="n"/>
      <c r="I17" s="20" t="n"/>
      <c r="J17" s="23" t="n"/>
      <c r="K17" s="15">
        <f>IF(OR(B17="",C17="",NOT(ISNUMBER(H17)),NOT(ISNUMBER(J17))),"",IFERROR(H17*J17,""))</f>
        <v/>
      </c>
      <c r="L17" s="20" t="n"/>
      <c r="M17" s="20" t="n"/>
      <c r="N17" s="21" t="n"/>
    </row>
    <row r="18">
      <c r="A18" s="18">
        <f>IF(B18="","","CF-"&amp;TEXT(ROW()-3,"000"))</f>
        <v/>
      </c>
      <c r="B18" s="19" t="n"/>
      <c r="C18" s="20" t="n"/>
      <c r="D18" s="21" t="n"/>
      <c r="E18" s="21" t="n"/>
      <c r="F18" s="21" t="n"/>
      <c r="G18" s="21" t="n"/>
      <c r="H18" s="22" t="n"/>
      <c r="I18" s="20" t="n"/>
      <c r="J18" s="23" t="n"/>
      <c r="K18" s="12">
        <f>IF(OR(B18="",C18="",NOT(ISNUMBER(H18)),NOT(ISNUMBER(J18))),"",IFERROR(H18*J18,""))</f>
        <v/>
      </c>
      <c r="L18" s="20" t="n"/>
      <c r="M18" s="20" t="n"/>
      <c r="N18" s="21" t="n"/>
    </row>
    <row r="19">
      <c r="A19" s="24">
        <f>IF(B19="","","CF-"&amp;TEXT(ROW()-3,"000"))</f>
        <v/>
      </c>
      <c r="B19" s="19" t="n"/>
      <c r="C19" s="20" t="n"/>
      <c r="D19" s="21" t="n"/>
      <c r="E19" s="21" t="n"/>
      <c r="F19" s="21" t="n"/>
      <c r="G19" s="21" t="n"/>
      <c r="H19" s="22" t="n"/>
      <c r="I19" s="20" t="n"/>
      <c r="J19" s="23" t="n"/>
      <c r="K19" s="15">
        <f>IF(OR(B19="",C19="",NOT(ISNUMBER(H19)),NOT(ISNUMBER(J19))),"",IFERROR(H19*J19,""))</f>
        <v/>
      </c>
      <c r="L19" s="20" t="n"/>
      <c r="M19" s="20" t="n"/>
      <c r="N19" s="21" t="n"/>
    </row>
    <row r="20">
      <c r="A20" s="18">
        <f>IF(B20="","","CF-"&amp;TEXT(ROW()-3,"000"))</f>
        <v/>
      </c>
      <c r="B20" s="19" t="n"/>
      <c r="C20" s="20" t="n"/>
      <c r="D20" s="21" t="n"/>
      <c r="E20" s="21" t="n"/>
      <c r="F20" s="21" t="n"/>
      <c r="G20" s="21" t="n"/>
      <c r="H20" s="22" t="n"/>
      <c r="I20" s="20" t="n"/>
      <c r="J20" s="23" t="n"/>
      <c r="K20" s="12">
        <f>IF(OR(B20="",C20="",NOT(ISNUMBER(H20)),NOT(ISNUMBER(J20))),"",IFERROR(H20*J20,""))</f>
        <v/>
      </c>
      <c r="L20" s="20" t="n"/>
      <c r="M20" s="20" t="n"/>
      <c r="N20" s="21" t="n"/>
    </row>
    <row r="21">
      <c r="A21" s="24">
        <f>IF(B21="","","CF-"&amp;TEXT(ROW()-3,"000"))</f>
        <v/>
      </c>
      <c r="B21" s="19" t="n"/>
      <c r="C21" s="20" t="n"/>
      <c r="D21" s="21" t="n"/>
      <c r="E21" s="21" t="n"/>
      <c r="F21" s="21" t="n"/>
      <c r="G21" s="21" t="n"/>
      <c r="H21" s="22" t="n"/>
      <c r="I21" s="20" t="n"/>
      <c r="J21" s="23" t="n"/>
      <c r="K21" s="15">
        <f>IF(OR(B21="",C21="",NOT(ISNUMBER(H21)),NOT(ISNUMBER(J21))),"",IFERROR(H21*J21,""))</f>
        <v/>
      </c>
      <c r="L21" s="20" t="n"/>
      <c r="M21" s="20" t="n"/>
      <c r="N21" s="21" t="n"/>
    </row>
    <row r="22">
      <c r="A22" s="18">
        <f>IF(B22="","","CF-"&amp;TEXT(ROW()-3,"000"))</f>
        <v/>
      </c>
      <c r="B22" s="19" t="n"/>
      <c r="C22" s="20" t="n"/>
      <c r="D22" s="21" t="n"/>
      <c r="E22" s="21" t="n"/>
      <c r="F22" s="21" t="n"/>
      <c r="G22" s="21" t="n"/>
      <c r="H22" s="22" t="n"/>
      <c r="I22" s="20" t="n"/>
      <c r="J22" s="23" t="n"/>
      <c r="K22" s="12">
        <f>IF(OR(B22="",C22="",NOT(ISNUMBER(H22)),NOT(ISNUMBER(J22))),"",IFERROR(H22*J22,""))</f>
        <v/>
      </c>
      <c r="L22" s="20" t="n"/>
      <c r="M22" s="20" t="n"/>
      <c r="N22" s="21" t="n"/>
    </row>
    <row r="23">
      <c r="A23" s="24">
        <f>IF(B23="","","CF-"&amp;TEXT(ROW()-3,"000"))</f>
        <v/>
      </c>
      <c r="B23" s="19" t="n"/>
      <c r="C23" s="20" t="n"/>
      <c r="D23" s="21" t="n"/>
      <c r="E23" s="21" t="n"/>
      <c r="F23" s="21" t="n"/>
      <c r="G23" s="21" t="n"/>
      <c r="H23" s="22" t="n"/>
      <c r="I23" s="20" t="n"/>
      <c r="J23" s="23" t="n"/>
      <c r="K23" s="15">
        <f>IF(OR(B23="",C23="",NOT(ISNUMBER(H23)),NOT(ISNUMBER(J23))),"",IFERROR(H23*J23,""))</f>
        <v/>
      </c>
      <c r="L23" s="20" t="n"/>
      <c r="M23" s="20" t="n"/>
      <c r="N23" s="21" t="n"/>
    </row>
    <row r="24">
      <c r="A24" s="18">
        <f>IF(B24="","","CF-"&amp;TEXT(ROW()-3,"000"))</f>
        <v/>
      </c>
      <c r="B24" s="19" t="n"/>
      <c r="C24" s="20" t="n"/>
      <c r="D24" s="21" t="n"/>
      <c r="E24" s="21" t="n"/>
      <c r="F24" s="21" t="n"/>
      <c r="G24" s="21" t="n"/>
      <c r="H24" s="22" t="n"/>
      <c r="I24" s="20" t="n"/>
      <c r="J24" s="23" t="n"/>
      <c r="K24" s="12">
        <f>IF(OR(B24="",C24="",NOT(ISNUMBER(H24)),NOT(ISNUMBER(J24))),"",IFERROR(H24*J24,""))</f>
        <v/>
      </c>
      <c r="L24" s="20" t="n"/>
      <c r="M24" s="20" t="n"/>
      <c r="N24" s="21" t="n"/>
    </row>
    <row r="25">
      <c r="A25" s="24">
        <f>IF(B25="","","CF-"&amp;TEXT(ROW()-3,"000"))</f>
        <v/>
      </c>
      <c r="B25" s="19" t="n"/>
      <c r="C25" s="20" t="n"/>
      <c r="D25" s="21" t="n"/>
      <c r="E25" s="21" t="n"/>
      <c r="F25" s="21" t="n"/>
      <c r="G25" s="21" t="n"/>
      <c r="H25" s="22" t="n"/>
      <c r="I25" s="20" t="n"/>
      <c r="J25" s="23" t="n"/>
      <c r="K25" s="15">
        <f>IF(OR(B25="",C25="",NOT(ISNUMBER(H25)),NOT(ISNUMBER(J25))),"",IFERROR(H25*J25,""))</f>
        <v/>
      </c>
      <c r="L25" s="20" t="n"/>
      <c r="M25" s="20" t="n"/>
      <c r="N25" s="21" t="n"/>
    </row>
    <row r="26">
      <c r="A26" s="18">
        <f>IF(B26="","","CF-"&amp;TEXT(ROW()-3,"000"))</f>
        <v/>
      </c>
      <c r="B26" s="19" t="n"/>
      <c r="C26" s="20" t="n"/>
      <c r="D26" s="21" t="n"/>
      <c r="E26" s="21" t="n"/>
      <c r="F26" s="21" t="n"/>
      <c r="G26" s="21" t="n"/>
      <c r="H26" s="22" t="n"/>
      <c r="I26" s="20" t="n"/>
      <c r="J26" s="23" t="n"/>
      <c r="K26" s="12">
        <f>IF(OR(B26="",C26="",NOT(ISNUMBER(H26)),NOT(ISNUMBER(J26))),"",IFERROR(H26*J26,""))</f>
        <v/>
      </c>
      <c r="L26" s="20" t="n"/>
      <c r="M26" s="20" t="n"/>
      <c r="N26" s="21" t="n"/>
    </row>
    <row r="27">
      <c r="A27" s="24">
        <f>IF(B27="","","CF-"&amp;TEXT(ROW()-3,"000"))</f>
        <v/>
      </c>
      <c r="B27" s="19" t="n"/>
      <c r="C27" s="20" t="n"/>
      <c r="D27" s="21" t="n"/>
      <c r="E27" s="21" t="n"/>
      <c r="F27" s="21" t="n"/>
      <c r="G27" s="21" t="n"/>
      <c r="H27" s="22" t="n"/>
      <c r="I27" s="20" t="n"/>
      <c r="J27" s="23" t="n"/>
      <c r="K27" s="15">
        <f>IF(OR(B27="",C27="",NOT(ISNUMBER(H27)),NOT(ISNUMBER(J27))),"",IFERROR(H27*J27,""))</f>
        <v/>
      </c>
      <c r="L27" s="20" t="n"/>
      <c r="M27" s="20" t="n"/>
      <c r="N27" s="21" t="n"/>
    </row>
    <row r="28">
      <c r="A28" s="18">
        <f>IF(B28="","","CF-"&amp;TEXT(ROW()-3,"000"))</f>
        <v/>
      </c>
      <c r="B28" s="19" t="n"/>
      <c r="C28" s="20" t="n"/>
      <c r="D28" s="21" t="n"/>
      <c r="E28" s="21" t="n"/>
      <c r="F28" s="21" t="n"/>
      <c r="G28" s="21" t="n"/>
      <c r="H28" s="22" t="n"/>
      <c r="I28" s="20" t="n"/>
      <c r="J28" s="23" t="n"/>
      <c r="K28" s="12">
        <f>IF(OR(B28="",C28="",NOT(ISNUMBER(H28)),NOT(ISNUMBER(J28))),"",IFERROR(H28*J28,""))</f>
        <v/>
      </c>
      <c r="L28" s="20" t="n"/>
      <c r="M28" s="20" t="n"/>
      <c r="N28" s="21" t="n"/>
    </row>
    <row r="29">
      <c r="A29" s="24">
        <f>IF(B29="","","CF-"&amp;TEXT(ROW()-3,"000"))</f>
        <v/>
      </c>
      <c r="B29" s="19" t="n"/>
      <c r="C29" s="20" t="n"/>
      <c r="D29" s="21" t="n"/>
      <c r="E29" s="21" t="n"/>
      <c r="F29" s="21" t="n"/>
      <c r="G29" s="21" t="n"/>
      <c r="H29" s="22" t="n"/>
      <c r="I29" s="20" t="n"/>
      <c r="J29" s="23" t="n"/>
      <c r="K29" s="15">
        <f>IF(OR(B29="",C29="",NOT(ISNUMBER(H29)),NOT(ISNUMBER(J29))),"",IFERROR(H29*J29,""))</f>
        <v/>
      </c>
      <c r="L29" s="20" t="n"/>
      <c r="M29" s="20" t="n"/>
      <c r="N29" s="21" t="n"/>
    </row>
    <row r="30">
      <c r="A30" s="18">
        <f>IF(B30="","","CF-"&amp;TEXT(ROW()-3,"000"))</f>
        <v/>
      </c>
      <c r="B30" s="19" t="n"/>
      <c r="C30" s="20" t="n"/>
      <c r="D30" s="21" t="n"/>
      <c r="E30" s="21" t="n"/>
      <c r="F30" s="21" t="n"/>
      <c r="G30" s="21" t="n"/>
      <c r="H30" s="22" t="n"/>
      <c r="I30" s="20" t="n"/>
      <c r="J30" s="23" t="n"/>
      <c r="K30" s="12">
        <f>IF(OR(B30="",C30="",NOT(ISNUMBER(H30)),NOT(ISNUMBER(J30))),"",IFERROR(H30*J30,""))</f>
        <v/>
      </c>
      <c r="L30" s="20" t="n"/>
      <c r="M30" s="20" t="n"/>
      <c r="N30" s="21" t="n"/>
    </row>
    <row r="31">
      <c r="A31" s="24">
        <f>IF(B31="","","CF-"&amp;TEXT(ROW()-3,"000"))</f>
        <v/>
      </c>
      <c r="B31" s="19" t="n"/>
      <c r="C31" s="20" t="n"/>
      <c r="D31" s="21" t="n"/>
      <c r="E31" s="21" t="n"/>
      <c r="F31" s="21" t="n"/>
      <c r="G31" s="21" t="n"/>
      <c r="H31" s="22" t="n"/>
      <c r="I31" s="20" t="n"/>
      <c r="J31" s="23" t="n"/>
      <c r="K31" s="15">
        <f>IF(OR(B31="",C31="",NOT(ISNUMBER(H31)),NOT(ISNUMBER(J31))),"",IFERROR(H31*J31,""))</f>
        <v/>
      </c>
      <c r="L31" s="20" t="n"/>
      <c r="M31" s="20" t="n"/>
      <c r="N31" s="21" t="n"/>
    </row>
    <row r="32">
      <c r="A32" s="18">
        <f>IF(B32="","","CF-"&amp;TEXT(ROW()-3,"000"))</f>
        <v/>
      </c>
      <c r="B32" s="19" t="n"/>
      <c r="C32" s="20" t="n"/>
      <c r="D32" s="21" t="n"/>
      <c r="E32" s="21" t="n"/>
      <c r="F32" s="21" t="n"/>
      <c r="G32" s="21" t="n"/>
      <c r="H32" s="22" t="n"/>
      <c r="I32" s="20" t="n"/>
      <c r="J32" s="23" t="n"/>
      <c r="K32" s="12">
        <f>IF(OR(B32="",C32="",NOT(ISNUMBER(H32)),NOT(ISNUMBER(J32))),"",IFERROR(H32*J32,""))</f>
        <v/>
      </c>
      <c r="L32" s="20" t="n"/>
      <c r="M32" s="20" t="n"/>
      <c r="N32" s="21" t="n"/>
    </row>
    <row r="33">
      <c r="A33" s="24">
        <f>IF(B33="","","CF-"&amp;TEXT(ROW()-3,"000"))</f>
        <v/>
      </c>
      <c r="B33" s="19" t="n"/>
      <c r="C33" s="20" t="n"/>
      <c r="D33" s="21" t="n"/>
      <c r="E33" s="21" t="n"/>
      <c r="F33" s="21" t="n"/>
      <c r="G33" s="21" t="n"/>
      <c r="H33" s="22" t="n"/>
      <c r="I33" s="20" t="n"/>
      <c r="J33" s="23" t="n"/>
      <c r="K33" s="15">
        <f>IF(OR(B33="",C33="",NOT(ISNUMBER(H33)),NOT(ISNUMBER(J33))),"",IFERROR(H33*J33,""))</f>
        <v/>
      </c>
      <c r="L33" s="20" t="n"/>
      <c r="M33" s="20" t="n"/>
      <c r="N33" s="21" t="n"/>
    </row>
    <row r="34">
      <c r="A34" s="18">
        <f>IF(B34="","","CF-"&amp;TEXT(ROW()-3,"000"))</f>
        <v/>
      </c>
      <c r="B34" s="19" t="n"/>
      <c r="C34" s="20" t="n"/>
      <c r="D34" s="21" t="n"/>
      <c r="E34" s="21" t="n"/>
      <c r="F34" s="21" t="n"/>
      <c r="G34" s="21" t="n"/>
      <c r="H34" s="22" t="n"/>
      <c r="I34" s="20" t="n"/>
      <c r="J34" s="23" t="n"/>
      <c r="K34" s="12">
        <f>IF(OR(B34="",C34="",NOT(ISNUMBER(H34)),NOT(ISNUMBER(J34))),"",IFERROR(H34*J34,""))</f>
        <v/>
      </c>
      <c r="L34" s="20" t="n"/>
      <c r="M34" s="20" t="n"/>
      <c r="N34" s="21" t="n"/>
    </row>
    <row r="35">
      <c r="A35" s="24">
        <f>IF(B35="","","CF-"&amp;TEXT(ROW()-3,"000"))</f>
        <v/>
      </c>
      <c r="B35" s="19" t="n"/>
      <c r="C35" s="20" t="n"/>
      <c r="D35" s="21" t="n"/>
      <c r="E35" s="21" t="n"/>
      <c r="F35" s="21" t="n"/>
      <c r="G35" s="21" t="n"/>
      <c r="H35" s="22" t="n"/>
      <c r="I35" s="20" t="n"/>
      <c r="J35" s="23" t="n"/>
      <c r="K35" s="15">
        <f>IF(OR(B35="",C35="",NOT(ISNUMBER(H35)),NOT(ISNUMBER(J35))),"",IFERROR(H35*J35,""))</f>
        <v/>
      </c>
      <c r="L35" s="20" t="n"/>
      <c r="M35" s="20" t="n"/>
      <c r="N35" s="21" t="n"/>
    </row>
    <row r="36">
      <c r="A36" s="18">
        <f>IF(B36="","","CF-"&amp;TEXT(ROW()-3,"000"))</f>
        <v/>
      </c>
      <c r="B36" s="19" t="n"/>
      <c r="C36" s="20" t="n"/>
      <c r="D36" s="21" t="n"/>
      <c r="E36" s="21" t="n"/>
      <c r="F36" s="21" t="n"/>
      <c r="G36" s="21" t="n"/>
      <c r="H36" s="22" t="n"/>
      <c r="I36" s="20" t="n"/>
      <c r="J36" s="23" t="n"/>
      <c r="K36" s="12">
        <f>IF(OR(B36="",C36="",NOT(ISNUMBER(H36)),NOT(ISNUMBER(J36))),"",IFERROR(H36*J36,""))</f>
        <v/>
      </c>
      <c r="L36" s="20" t="n"/>
      <c r="M36" s="20" t="n"/>
      <c r="N36" s="21" t="n"/>
    </row>
    <row r="37">
      <c r="A37" s="24">
        <f>IF(B37="","","CF-"&amp;TEXT(ROW()-3,"000"))</f>
        <v/>
      </c>
      <c r="B37" s="19" t="n"/>
      <c r="C37" s="20" t="n"/>
      <c r="D37" s="21" t="n"/>
      <c r="E37" s="21" t="n"/>
      <c r="F37" s="21" t="n"/>
      <c r="G37" s="21" t="n"/>
      <c r="H37" s="22" t="n"/>
      <c r="I37" s="20" t="n"/>
      <c r="J37" s="23" t="n"/>
      <c r="K37" s="15">
        <f>IF(OR(B37="",C37="",NOT(ISNUMBER(H37)),NOT(ISNUMBER(J37))),"",IFERROR(H37*J37,""))</f>
        <v/>
      </c>
      <c r="L37" s="20" t="n"/>
      <c r="M37" s="20" t="n"/>
      <c r="N37" s="21" t="n"/>
    </row>
    <row r="38">
      <c r="A38" s="18">
        <f>IF(B38="","","CF-"&amp;TEXT(ROW()-3,"000"))</f>
        <v/>
      </c>
      <c r="B38" s="19" t="n"/>
      <c r="C38" s="20" t="n"/>
      <c r="D38" s="21" t="n"/>
      <c r="E38" s="21" t="n"/>
      <c r="F38" s="21" t="n"/>
      <c r="G38" s="21" t="n"/>
      <c r="H38" s="22" t="n"/>
      <c r="I38" s="20" t="n"/>
      <c r="J38" s="23" t="n"/>
      <c r="K38" s="12">
        <f>IF(OR(B38="",C38="",NOT(ISNUMBER(H38)),NOT(ISNUMBER(J38))),"",IFERROR(H38*J38,""))</f>
        <v/>
      </c>
      <c r="L38" s="20" t="n"/>
      <c r="M38" s="20" t="n"/>
      <c r="N38" s="21" t="n"/>
    </row>
    <row r="39">
      <c r="A39" s="24">
        <f>IF(B39="","","CF-"&amp;TEXT(ROW()-3,"000"))</f>
        <v/>
      </c>
      <c r="B39" s="19" t="n"/>
      <c r="C39" s="20" t="n"/>
      <c r="D39" s="21" t="n"/>
      <c r="E39" s="21" t="n"/>
      <c r="F39" s="21" t="n"/>
      <c r="G39" s="21" t="n"/>
      <c r="H39" s="22" t="n"/>
      <c r="I39" s="20" t="n"/>
      <c r="J39" s="23" t="n"/>
      <c r="K39" s="15">
        <f>IF(OR(B39="",C39="",NOT(ISNUMBER(H39)),NOT(ISNUMBER(J39))),"",IFERROR(H39*J39,""))</f>
        <v/>
      </c>
      <c r="L39" s="20" t="n"/>
      <c r="M39" s="20" t="n"/>
      <c r="N39" s="21" t="n"/>
    </row>
    <row r="40">
      <c r="A40" s="18">
        <f>IF(B40="","","CF-"&amp;TEXT(ROW()-3,"000"))</f>
        <v/>
      </c>
      <c r="B40" s="19" t="n"/>
      <c r="C40" s="20" t="n"/>
      <c r="D40" s="21" t="n"/>
      <c r="E40" s="21" t="n"/>
      <c r="F40" s="21" t="n"/>
      <c r="G40" s="21" t="n"/>
      <c r="H40" s="22" t="n"/>
      <c r="I40" s="20" t="n"/>
      <c r="J40" s="23" t="n"/>
      <c r="K40" s="12">
        <f>IF(OR(B40="",C40="",NOT(ISNUMBER(H40)),NOT(ISNUMBER(J40))),"",IFERROR(H40*J40,""))</f>
        <v/>
      </c>
      <c r="L40" s="20" t="n"/>
      <c r="M40" s="20" t="n"/>
      <c r="N40" s="21" t="n"/>
    </row>
    <row r="41">
      <c r="A41" s="24">
        <f>IF(B41="","","CF-"&amp;TEXT(ROW()-3,"000"))</f>
        <v/>
      </c>
      <c r="B41" s="19" t="n"/>
      <c r="C41" s="20" t="n"/>
      <c r="D41" s="21" t="n"/>
      <c r="E41" s="21" t="n"/>
      <c r="F41" s="21" t="n"/>
      <c r="G41" s="21" t="n"/>
      <c r="H41" s="22" t="n"/>
      <c r="I41" s="20" t="n"/>
      <c r="J41" s="23" t="n"/>
      <c r="K41" s="15">
        <f>IF(OR(B41="",C41="",NOT(ISNUMBER(H41)),NOT(ISNUMBER(J41))),"",IFERROR(H41*J41,""))</f>
        <v/>
      </c>
      <c r="L41" s="20" t="n"/>
      <c r="M41" s="20" t="n"/>
      <c r="N41" s="21" t="n"/>
    </row>
    <row r="42">
      <c r="A42" s="18">
        <f>IF(B42="","","CF-"&amp;TEXT(ROW()-3,"000"))</f>
        <v/>
      </c>
      <c r="B42" s="19" t="n"/>
      <c r="C42" s="20" t="n"/>
      <c r="D42" s="21" t="n"/>
      <c r="E42" s="21" t="n"/>
      <c r="F42" s="21" t="n"/>
      <c r="G42" s="21" t="n"/>
      <c r="H42" s="22" t="n"/>
      <c r="I42" s="20" t="n"/>
      <c r="J42" s="23" t="n"/>
      <c r="K42" s="12">
        <f>IF(OR(B42="",C42="",NOT(ISNUMBER(H42)),NOT(ISNUMBER(J42))),"",IFERROR(H42*J42,""))</f>
        <v/>
      </c>
      <c r="L42" s="20" t="n"/>
      <c r="M42" s="20" t="n"/>
      <c r="N42" s="21" t="n"/>
    </row>
    <row r="43">
      <c r="A43" s="24">
        <f>IF(B43="","","CF-"&amp;TEXT(ROW()-3,"000"))</f>
        <v/>
      </c>
      <c r="B43" s="19" t="n"/>
      <c r="C43" s="20" t="n"/>
      <c r="D43" s="21" t="n"/>
      <c r="E43" s="21" t="n"/>
      <c r="F43" s="21" t="n"/>
      <c r="G43" s="21" t="n"/>
      <c r="H43" s="22" t="n"/>
      <c r="I43" s="20" t="n"/>
      <c r="J43" s="23" t="n"/>
      <c r="K43" s="15">
        <f>IF(OR(B43="",C43="",NOT(ISNUMBER(H43)),NOT(ISNUMBER(J43))),"",IFERROR(H43*J43,""))</f>
        <v/>
      </c>
      <c r="L43" s="20" t="n"/>
      <c r="M43" s="20" t="n"/>
      <c r="N43" s="21" t="n"/>
    </row>
    <row r="44">
      <c r="A44" s="18">
        <f>IF(B44="","","CF-"&amp;TEXT(ROW()-3,"000"))</f>
        <v/>
      </c>
      <c r="B44" s="19" t="n"/>
      <c r="C44" s="20" t="n"/>
      <c r="D44" s="21" t="n"/>
      <c r="E44" s="21" t="n"/>
      <c r="F44" s="21" t="n"/>
      <c r="G44" s="21" t="n"/>
      <c r="H44" s="22" t="n"/>
      <c r="I44" s="20" t="n"/>
      <c r="J44" s="23" t="n"/>
      <c r="K44" s="12">
        <f>IF(OR(B44="",C44="",NOT(ISNUMBER(H44)),NOT(ISNUMBER(J44))),"",IFERROR(H44*J44,""))</f>
        <v/>
      </c>
      <c r="L44" s="20" t="n"/>
      <c r="M44" s="20" t="n"/>
      <c r="N44" s="21" t="n"/>
    </row>
    <row r="45">
      <c r="A45" s="24">
        <f>IF(B45="","","CF-"&amp;TEXT(ROW()-3,"000"))</f>
        <v/>
      </c>
      <c r="B45" s="19" t="n"/>
      <c r="C45" s="20" t="n"/>
      <c r="D45" s="21" t="n"/>
      <c r="E45" s="21" t="n"/>
      <c r="F45" s="21" t="n"/>
      <c r="G45" s="21" t="n"/>
      <c r="H45" s="22" t="n"/>
      <c r="I45" s="20" t="n"/>
      <c r="J45" s="23" t="n"/>
      <c r="K45" s="15">
        <f>IF(OR(B45="",C45="",NOT(ISNUMBER(H45)),NOT(ISNUMBER(J45))),"",IFERROR(H45*J45,""))</f>
        <v/>
      </c>
      <c r="L45" s="20" t="n"/>
      <c r="M45" s="20" t="n"/>
      <c r="N45" s="21" t="n"/>
    </row>
    <row r="46">
      <c r="A46" s="18">
        <f>IF(B46="","","CF-"&amp;TEXT(ROW()-3,"000"))</f>
        <v/>
      </c>
      <c r="B46" s="19" t="n"/>
      <c r="C46" s="20" t="n"/>
      <c r="D46" s="21" t="n"/>
      <c r="E46" s="21" t="n"/>
      <c r="F46" s="21" t="n"/>
      <c r="G46" s="21" t="n"/>
      <c r="H46" s="22" t="n"/>
      <c r="I46" s="20" t="n"/>
      <c r="J46" s="23" t="n"/>
      <c r="K46" s="12">
        <f>IF(OR(B46="",C46="",NOT(ISNUMBER(H46)),NOT(ISNUMBER(J46))),"",IFERROR(H46*J46,""))</f>
        <v/>
      </c>
      <c r="L46" s="20" t="n"/>
      <c r="M46" s="20" t="n"/>
      <c r="N46" s="21" t="n"/>
    </row>
    <row r="47">
      <c r="A47" s="24">
        <f>IF(B47="","","CF-"&amp;TEXT(ROW()-3,"000"))</f>
        <v/>
      </c>
      <c r="B47" s="19" t="n"/>
      <c r="C47" s="20" t="n"/>
      <c r="D47" s="21" t="n"/>
      <c r="E47" s="21" t="n"/>
      <c r="F47" s="21" t="n"/>
      <c r="G47" s="21" t="n"/>
      <c r="H47" s="22" t="n"/>
      <c r="I47" s="20" t="n"/>
      <c r="J47" s="23" t="n"/>
      <c r="K47" s="15">
        <f>IF(OR(B47="",C47="",NOT(ISNUMBER(H47)),NOT(ISNUMBER(J47))),"",IFERROR(H47*J47,""))</f>
        <v/>
      </c>
      <c r="L47" s="20" t="n"/>
      <c r="M47" s="20" t="n"/>
      <c r="N47" s="21" t="n"/>
    </row>
    <row r="48">
      <c r="A48" s="18">
        <f>IF(B48="","","CF-"&amp;TEXT(ROW()-3,"000"))</f>
        <v/>
      </c>
      <c r="B48" s="19" t="n"/>
      <c r="C48" s="20" t="n"/>
      <c r="D48" s="21" t="n"/>
      <c r="E48" s="21" t="n"/>
      <c r="F48" s="21" t="n"/>
      <c r="G48" s="21" t="n"/>
      <c r="H48" s="22" t="n"/>
      <c r="I48" s="20" t="n"/>
      <c r="J48" s="23" t="n"/>
      <c r="K48" s="12">
        <f>IF(OR(B48="",C48="",NOT(ISNUMBER(H48)),NOT(ISNUMBER(J48))),"",IFERROR(H48*J48,""))</f>
        <v/>
      </c>
      <c r="L48" s="20" t="n"/>
      <c r="M48" s="20" t="n"/>
      <c r="N48" s="21" t="n"/>
    </row>
    <row r="49">
      <c r="A49" s="24">
        <f>IF(B49="","","CF-"&amp;TEXT(ROW()-3,"000"))</f>
        <v/>
      </c>
      <c r="B49" s="19" t="n"/>
      <c r="C49" s="20" t="n"/>
      <c r="D49" s="21" t="n"/>
      <c r="E49" s="21" t="n"/>
      <c r="F49" s="21" t="n"/>
      <c r="G49" s="21" t="n"/>
      <c r="H49" s="22" t="n"/>
      <c r="I49" s="20" t="n"/>
      <c r="J49" s="23" t="n"/>
      <c r="K49" s="15">
        <f>IF(OR(B49="",C49="",NOT(ISNUMBER(H49)),NOT(ISNUMBER(J49))),"",IFERROR(H49*J49,""))</f>
        <v/>
      </c>
      <c r="L49" s="20" t="n"/>
      <c r="M49" s="20" t="n"/>
      <c r="N49" s="21" t="n"/>
    </row>
    <row r="50">
      <c r="A50" s="18">
        <f>IF(B50="","","CF-"&amp;TEXT(ROW()-3,"000"))</f>
        <v/>
      </c>
      <c r="B50" s="19" t="n"/>
      <c r="C50" s="20" t="n"/>
      <c r="D50" s="21" t="n"/>
      <c r="E50" s="21" t="n"/>
      <c r="F50" s="21" t="n"/>
      <c r="G50" s="21" t="n"/>
      <c r="H50" s="22" t="n"/>
      <c r="I50" s="20" t="n"/>
      <c r="J50" s="23" t="n"/>
      <c r="K50" s="12">
        <f>IF(OR(B50="",C50="",NOT(ISNUMBER(H50)),NOT(ISNUMBER(J50))),"",IFERROR(H50*J50,""))</f>
        <v/>
      </c>
      <c r="L50" s="20" t="n"/>
      <c r="M50" s="20" t="n"/>
      <c r="N50" s="21" t="n"/>
    </row>
    <row r="51">
      <c r="A51" s="24">
        <f>IF(B51="","","CF-"&amp;TEXT(ROW()-3,"000"))</f>
        <v/>
      </c>
      <c r="B51" s="19" t="n"/>
      <c r="C51" s="20" t="n"/>
      <c r="D51" s="21" t="n"/>
      <c r="E51" s="21" t="n"/>
      <c r="F51" s="21" t="n"/>
      <c r="G51" s="21" t="n"/>
      <c r="H51" s="22" t="n"/>
      <c r="I51" s="20" t="n"/>
      <c r="J51" s="23" t="n"/>
      <c r="K51" s="15">
        <f>IF(OR(B51="",C51="",NOT(ISNUMBER(H51)),NOT(ISNUMBER(J51))),"",IFERROR(H51*J51,""))</f>
        <v/>
      </c>
      <c r="L51" s="20" t="n"/>
      <c r="M51" s="20" t="n"/>
      <c r="N51" s="21" t="n"/>
    </row>
    <row r="52">
      <c r="A52" s="18">
        <f>IF(B52="","","CF-"&amp;TEXT(ROW()-3,"000"))</f>
        <v/>
      </c>
      <c r="B52" s="19" t="n"/>
      <c r="C52" s="20" t="n"/>
      <c r="D52" s="21" t="n"/>
      <c r="E52" s="21" t="n"/>
      <c r="F52" s="21" t="n"/>
      <c r="G52" s="21" t="n"/>
      <c r="H52" s="22" t="n"/>
      <c r="I52" s="20" t="n"/>
      <c r="J52" s="23" t="n"/>
      <c r="K52" s="12">
        <f>IF(OR(B52="",C52="",NOT(ISNUMBER(H52)),NOT(ISNUMBER(J52))),"",IFERROR(H52*J52,""))</f>
        <v/>
      </c>
      <c r="L52" s="20" t="n"/>
      <c r="M52" s="20" t="n"/>
      <c r="N52" s="21" t="n"/>
    </row>
    <row r="53">
      <c r="A53" s="24">
        <f>IF(B53="","","CF-"&amp;TEXT(ROW()-3,"000"))</f>
        <v/>
      </c>
      <c r="B53" s="19" t="n"/>
      <c r="C53" s="20" t="n"/>
      <c r="D53" s="21" t="n"/>
      <c r="E53" s="21" t="n"/>
      <c r="F53" s="21" t="n"/>
      <c r="G53" s="21" t="n"/>
      <c r="H53" s="22" t="n"/>
      <c r="I53" s="20" t="n"/>
      <c r="J53" s="23" t="n"/>
      <c r="K53" s="15">
        <f>IF(OR(B53="",C53="",NOT(ISNUMBER(H53)),NOT(ISNUMBER(J53))),"",IFERROR(H53*J53,""))</f>
        <v/>
      </c>
      <c r="L53" s="20" t="n"/>
      <c r="M53" s="20" t="n"/>
      <c r="N53" s="21" t="n"/>
    </row>
    <row r="54">
      <c r="A54" s="18">
        <f>IF(B54="","","CF-"&amp;TEXT(ROW()-3,"000"))</f>
        <v/>
      </c>
      <c r="B54" s="19" t="n"/>
      <c r="C54" s="20" t="n"/>
      <c r="D54" s="21" t="n"/>
      <c r="E54" s="21" t="n"/>
      <c r="F54" s="21" t="n"/>
      <c r="G54" s="21" t="n"/>
      <c r="H54" s="22" t="n"/>
      <c r="I54" s="20" t="n"/>
      <c r="J54" s="23" t="n"/>
      <c r="K54" s="12">
        <f>IF(OR(B54="",C54="",NOT(ISNUMBER(H54)),NOT(ISNUMBER(J54))),"",IFERROR(H54*J54,""))</f>
        <v/>
      </c>
      <c r="L54" s="20" t="n"/>
      <c r="M54" s="20" t="n"/>
      <c r="N54" s="21" t="n"/>
    </row>
    <row r="55">
      <c r="A55" s="24">
        <f>IF(B55="","","CF-"&amp;TEXT(ROW()-3,"000"))</f>
        <v/>
      </c>
      <c r="B55" s="19" t="n"/>
      <c r="C55" s="20" t="n"/>
      <c r="D55" s="21" t="n"/>
      <c r="E55" s="21" t="n"/>
      <c r="F55" s="21" t="n"/>
      <c r="G55" s="21" t="n"/>
      <c r="H55" s="22" t="n"/>
      <c r="I55" s="20" t="n"/>
      <c r="J55" s="23" t="n"/>
      <c r="K55" s="15">
        <f>IF(OR(B55="",C55="",NOT(ISNUMBER(H55)),NOT(ISNUMBER(J55))),"",IFERROR(H55*J55,""))</f>
        <v/>
      </c>
      <c r="L55" s="20" t="n"/>
      <c r="M55" s="20" t="n"/>
      <c r="N55" s="21" t="n"/>
    </row>
    <row r="56">
      <c r="A56" s="18">
        <f>IF(B56="","","CF-"&amp;TEXT(ROW()-3,"000"))</f>
        <v/>
      </c>
      <c r="B56" s="19" t="n"/>
      <c r="C56" s="20" t="n"/>
      <c r="D56" s="21" t="n"/>
      <c r="E56" s="21" t="n"/>
      <c r="F56" s="21" t="n"/>
      <c r="G56" s="21" t="n"/>
      <c r="H56" s="22" t="n"/>
      <c r="I56" s="20" t="n"/>
      <c r="J56" s="23" t="n"/>
      <c r="K56" s="12">
        <f>IF(OR(B56="",C56="",NOT(ISNUMBER(H56)),NOT(ISNUMBER(J56))),"",IFERROR(H56*J56,""))</f>
        <v/>
      </c>
      <c r="L56" s="20" t="n"/>
      <c r="M56" s="20" t="n"/>
      <c r="N56" s="21" t="n"/>
    </row>
    <row r="57">
      <c r="A57" s="24">
        <f>IF(B57="","","CF-"&amp;TEXT(ROW()-3,"000"))</f>
        <v/>
      </c>
      <c r="B57" s="19" t="n"/>
      <c r="C57" s="20" t="n"/>
      <c r="D57" s="21" t="n"/>
      <c r="E57" s="21" t="n"/>
      <c r="F57" s="21" t="n"/>
      <c r="G57" s="21" t="n"/>
      <c r="H57" s="22" t="n"/>
      <c r="I57" s="20" t="n"/>
      <c r="J57" s="23" t="n"/>
      <c r="K57" s="15">
        <f>IF(OR(B57="",C57="",NOT(ISNUMBER(H57)),NOT(ISNUMBER(J57))),"",IFERROR(H57*J57,""))</f>
        <v/>
      </c>
      <c r="L57" s="20" t="n"/>
      <c r="M57" s="20" t="n"/>
      <c r="N57" s="21" t="n"/>
    </row>
    <row r="58">
      <c r="A58" s="18">
        <f>IF(B58="","","CF-"&amp;TEXT(ROW()-3,"000"))</f>
        <v/>
      </c>
      <c r="B58" s="19" t="n"/>
      <c r="C58" s="20" t="n"/>
      <c r="D58" s="21" t="n"/>
      <c r="E58" s="21" t="n"/>
      <c r="F58" s="21" t="n"/>
      <c r="G58" s="21" t="n"/>
      <c r="H58" s="22" t="n"/>
      <c r="I58" s="20" t="n"/>
      <c r="J58" s="23" t="n"/>
      <c r="K58" s="12">
        <f>IF(OR(B58="",C58="",NOT(ISNUMBER(H58)),NOT(ISNUMBER(J58))),"",IFERROR(H58*J58,""))</f>
        <v/>
      </c>
      <c r="L58" s="20" t="n"/>
      <c r="M58" s="20" t="n"/>
      <c r="N58" s="21" t="n"/>
    </row>
    <row r="59">
      <c r="A59" s="24">
        <f>IF(B59="","","CF-"&amp;TEXT(ROW()-3,"000"))</f>
        <v/>
      </c>
      <c r="B59" s="19" t="n"/>
      <c r="C59" s="20" t="n"/>
      <c r="D59" s="21" t="n"/>
      <c r="E59" s="21" t="n"/>
      <c r="F59" s="21" t="n"/>
      <c r="G59" s="21" t="n"/>
      <c r="H59" s="22" t="n"/>
      <c r="I59" s="20" t="n"/>
      <c r="J59" s="23" t="n"/>
      <c r="K59" s="15">
        <f>IF(OR(B59="",C59="",NOT(ISNUMBER(H59)),NOT(ISNUMBER(J59))),"",IFERROR(H59*J59,""))</f>
        <v/>
      </c>
      <c r="L59" s="20" t="n"/>
      <c r="M59" s="20" t="n"/>
      <c r="N59" s="21" t="n"/>
    </row>
    <row r="60">
      <c r="A60" s="18">
        <f>IF(B60="","","CF-"&amp;TEXT(ROW()-3,"000"))</f>
        <v/>
      </c>
      <c r="B60" s="19" t="n"/>
      <c r="C60" s="20" t="n"/>
      <c r="D60" s="21" t="n"/>
      <c r="E60" s="21" t="n"/>
      <c r="F60" s="21" t="n"/>
      <c r="G60" s="21" t="n"/>
      <c r="H60" s="22" t="n"/>
      <c r="I60" s="20" t="n"/>
      <c r="J60" s="23" t="n"/>
      <c r="K60" s="12">
        <f>IF(OR(B60="",C60="",NOT(ISNUMBER(H60)),NOT(ISNUMBER(J60))),"",IFERROR(H60*J60,""))</f>
        <v/>
      </c>
      <c r="L60" s="20" t="n"/>
      <c r="M60" s="20" t="n"/>
      <c r="N60" s="21" t="n"/>
    </row>
    <row r="61">
      <c r="A61" s="24">
        <f>IF(B61="","","CF-"&amp;TEXT(ROW()-3,"000"))</f>
        <v/>
      </c>
      <c r="B61" s="19" t="n"/>
      <c r="C61" s="20" t="n"/>
      <c r="D61" s="21" t="n"/>
      <c r="E61" s="21" t="n"/>
      <c r="F61" s="21" t="n"/>
      <c r="G61" s="21" t="n"/>
      <c r="H61" s="22" t="n"/>
      <c r="I61" s="20" t="n"/>
      <c r="J61" s="23" t="n"/>
      <c r="K61" s="15">
        <f>IF(OR(B61="",C61="",NOT(ISNUMBER(H61)),NOT(ISNUMBER(J61))),"",IFERROR(H61*J61,""))</f>
        <v/>
      </c>
      <c r="L61" s="20" t="n"/>
      <c r="M61" s="20" t="n"/>
      <c r="N61" s="21" t="n"/>
    </row>
    <row r="62">
      <c r="A62" s="18">
        <f>IF(B62="","","CF-"&amp;TEXT(ROW()-3,"000"))</f>
        <v/>
      </c>
      <c r="B62" s="19" t="n"/>
      <c r="C62" s="20" t="n"/>
      <c r="D62" s="21" t="n"/>
      <c r="E62" s="21" t="n"/>
      <c r="F62" s="21" t="n"/>
      <c r="G62" s="21" t="n"/>
      <c r="H62" s="22" t="n"/>
      <c r="I62" s="20" t="n"/>
      <c r="J62" s="23" t="n"/>
      <c r="K62" s="12">
        <f>IF(OR(B62="",C62="",NOT(ISNUMBER(H62)),NOT(ISNUMBER(J62))),"",IFERROR(H62*J62,""))</f>
        <v/>
      </c>
      <c r="L62" s="20" t="n"/>
      <c r="M62" s="20" t="n"/>
      <c r="N62" s="21" t="n"/>
    </row>
    <row r="63">
      <c r="A63" s="24">
        <f>IF(B63="","","CF-"&amp;TEXT(ROW()-3,"000"))</f>
        <v/>
      </c>
      <c r="B63" s="19" t="n"/>
      <c r="C63" s="20" t="n"/>
      <c r="D63" s="21" t="n"/>
      <c r="E63" s="21" t="n"/>
      <c r="F63" s="21" t="n"/>
      <c r="G63" s="21" t="n"/>
      <c r="H63" s="22" t="n"/>
      <c r="I63" s="20" t="n"/>
      <c r="J63" s="23" t="n"/>
      <c r="K63" s="15">
        <f>IF(OR(B63="",C63="",NOT(ISNUMBER(H63)),NOT(ISNUMBER(J63))),"",IFERROR(H63*J63,""))</f>
        <v/>
      </c>
      <c r="L63" s="20" t="n"/>
      <c r="M63" s="20" t="n"/>
      <c r="N63" s="21" t="n"/>
    </row>
    <row r="64">
      <c r="A64" s="18">
        <f>IF(B64="","","CF-"&amp;TEXT(ROW()-3,"000"))</f>
        <v/>
      </c>
      <c r="B64" s="19" t="n"/>
      <c r="C64" s="20" t="n"/>
      <c r="D64" s="21" t="n"/>
      <c r="E64" s="21" t="n"/>
      <c r="F64" s="21" t="n"/>
      <c r="G64" s="21" t="n"/>
      <c r="H64" s="22" t="n"/>
      <c r="I64" s="20" t="n"/>
      <c r="J64" s="23" t="n"/>
      <c r="K64" s="12">
        <f>IF(OR(B64="",C64="",NOT(ISNUMBER(H64)),NOT(ISNUMBER(J64))),"",IFERROR(H64*J64,""))</f>
        <v/>
      </c>
      <c r="L64" s="20" t="n"/>
      <c r="M64" s="20" t="n"/>
      <c r="N64" s="21" t="n"/>
    </row>
    <row r="65">
      <c r="A65" s="24">
        <f>IF(B65="","","CF-"&amp;TEXT(ROW()-3,"000"))</f>
        <v/>
      </c>
      <c r="B65" s="19" t="n"/>
      <c r="C65" s="20" t="n"/>
      <c r="D65" s="21" t="n"/>
      <c r="E65" s="21" t="n"/>
      <c r="F65" s="21" t="n"/>
      <c r="G65" s="21" t="n"/>
      <c r="H65" s="22" t="n"/>
      <c r="I65" s="20" t="n"/>
      <c r="J65" s="23" t="n"/>
      <c r="K65" s="15">
        <f>IF(OR(B65="",C65="",NOT(ISNUMBER(H65)),NOT(ISNUMBER(J65))),"",IFERROR(H65*J65,""))</f>
        <v/>
      </c>
      <c r="L65" s="20" t="n"/>
      <c r="M65" s="20" t="n"/>
      <c r="N65" s="21" t="n"/>
    </row>
    <row r="66">
      <c r="A66" s="18">
        <f>IF(B66="","","CF-"&amp;TEXT(ROW()-3,"000"))</f>
        <v/>
      </c>
      <c r="B66" s="19" t="n"/>
      <c r="C66" s="20" t="n"/>
      <c r="D66" s="21" t="n"/>
      <c r="E66" s="21" t="n"/>
      <c r="F66" s="21" t="n"/>
      <c r="G66" s="21" t="n"/>
      <c r="H66" s="22" t="n"/>
      <c r="I66" s="20" t="n"/>
      <c r="J66" s="23" t="n"/>
      <c r="K66" s="12">
        <f>IF(OR(B66="",C66="",NOT(ISNUMBER(H66)),NOT(ISNUMBER(J66))),"",IFERROR(H66*J66,""))</f>
        <v/>
      </c>
      <c r="L66" s="20" t="n"/>
      <c r="M66" s="20" t="n"/>
      <c r="N66" s="21" t="n"/>
    </row>
    <row r="67">
      <c r="A67" s="24">
        <f>IF(B67="","","CF-"&amp;TEXT(ROW()-3,"000"))</f>
        <v/>
      </c>
      <c r="B67" s="19" t="n"/>
      <c r="C67" s="20" t="n"/>
      <c r="D67" s="21" t="n"/>
      <c r="E67" s="21" t="n"/>
      <c r="F67" s="21" t="n"/>
      <c r="G67" s="21" t="n"/>
      <c r="H67" s="22" t="n"/>
      <c r="I67" s="20" t="n"/>
      <c r="J67" s="23" t="n"/>
      <c r="K67" s="15">
        <f>IF(OR(B67="",C67="",NOT(ISNUMBER(H67)),NOT(ISNUMBER(J67))),"",IFERROR(H67*J67,""))</f>
        <v/>
      </c>
      <c r="L67" s="20" t="n"/>
      <c r="M67" s="20" t="n"/>
      <c r="N67" s="21" t="n"/>
    </row>
    <row r="68">
      <c r="A68" s="18">
        <f>IF(B68="","","CF-"&amp;TEXT(ROW()-3,"000"))</f>
        <v/>
      </c>
      <c r="B68" s="19" t="n"/>
      <c r="C68" s="20" t="n"/>
      <c r="D68" s="21" t="n"/>
      <c r="E68" s="21" t="n"/>
      <c r="F68" s="21" t="n"/>
      <c r="G68" s="21" t="n"/>
      <c r="H68" s="22" t="n"/>
      <c r="I68" s="20" t="n"/>
      <c r="J68" s="23" t="n"/>
      <c r="K68" s="12">
        <f>IF(OR(B68="",C68="",NOT(ISNUMBER(H68)),NOT(ISNUMBER(J68))),"",IFERROR(H68*J68,""))</f>
        <v/>
      </c>
      <c r="L68" s="20" t="n"/>
      <c r="M68" s="20" t="n"/>
      <c r="N68" s="21" t="n"/>
    </row>
    <row r="69">
      <c r="A69" s="24">
        <f>IF(B69="","","CF-"&amp;TEXT(ROW()-3,"000"))</f>
        <v/>
      </c>
      <c r="B69" s="19" t="n"/>
      <c r="C69" s="20" t="n"/>
      <c r="D69" s="21" t="n"/>
      <c r="E69" s="21" t="n"/>
      <c r="F69" s="21" t="n"/>
      <c r="G69" s="21" t="n"/>
      <c r="H69" s="22" t="n"/>
      <c r="I69" s="20" t="n"/>
      <c r="J69" s="23" t="n"/>
      <c r="K69" s="15">
        <f>IF(OR(B69="",C69="",NOT(ISNUMBER(H69)),NOT(ISNUMBER(J69))),"",IFERROR(H69*J69,""))</f>
        <v/>
      </c>
      <c r="L69" s="20" t="n"/>
      <c r="M69" s="20" t="n"/>
      <c r="N69" s="21" t="n"/>
    </row>
    <row r="70">
      <c r="A70" s="18">
        <f>IF(B70="","","CF-"&amp;TEXT(ROW()-3,"000"))</f>
        <v/>
      </c>
      <c r="B70" s="19" t="n"/>
      <c r="C70" s="20" t="n"/>
      <c r="D70" s="21" t="n"/>
      <c r="E70" s="21" t="n"/>
      <c r="F70" s="21" t="n"/>
      <c r="G70" s="21" t="n"/>
      <c r="H70" s="22" t="n"/>
      <c r="I70" s="20" t="n"/>
      <c r="J70" s="23" t="n"/>
      <c r="K70" s="12">
        <f>IF(OR(B70="",C70="",NOT(ISNUMBER(H70)),NOT(ISNUMBER(J70))),"",IFERROR(H70*J70,""))</f>
        <v/>
      </c>
      <c r="L70" s="20" t="n"/>
      <c r="M70" s="20" t="n"/>
      <c r="N70" s="21" t="n"/>
    </row>
    <row r="71">
      <c r="A71" s="24">
        <f>IF(B71="","","CF-"&amp;TEXT(ROW()-3,"000"))</f>
        <v/>
      </c>
      <c r="B71" s="19" t="n"/>
      <c r="C71" s="20" t="n"/>
      <c r="D71" s="21" t="n"/>
      <c r="E71" s="21" t="n"/>
      <c r="F71" s="21" t="n"/>
      <c r="G71" s="21" t="n"/>
      <c r="H71" s="22" t="n"/>
      <c r="I71" s="20" t="n"/>
      <c r="J71" s="23" t="n"/>
      <c r="K71" s="15">
        <f>IF(OR(B71="",C71="",NOT(ISNUMBER(H71)),NOT(ISNUMBER(J71))),"",IFERROR(H71*J71,""))</f>
        <v/>
      </c>
      <c r="L71" s="20" t="n"/>
      <c r="M71" s="20" t="n"/>
      <c r="N71" s="21" t="n"/>
    </row>
    <row r="72">
      <c r="A72" s="18">
        <f>IF(B72="","","CF-"&amp;TEXT(ROW()-3,"000"))</f>
        <v/>
      </c>
      <c r="B72" s="19" t="n"/>
      <c r="C72" s="20" t="n"/>
      <c r="D72" s="21" t="n"/>
      <c r="E72" s="21" t="n"/>
      <c r="F72" s="21" t="n"/>
      <c r="G72" s="21" t="n"/>
      <c r="H72" s="22" t="n"/>
      <c r="I72" s="20" t="n"/>
      <c r="J72" s="23" t="n"/>
      <c r="K72" s="12">
        <f>IF(OR(B72="",C72="",NOT(ISNUMBER(H72)),NOT(ISNUMBER(J72))),"",IFERROR(H72*J72,""))</f>
        <v/>
      </c>
      <c r="L72" s="20" t="n"/>
      <c r="M72" s="20" t="n"/>
      <c r="N72" s="21" t="n"/>
    </row>
    <row r="73">
      <c r="A73" s="24">
        <f>IF(B73="","","CF-"&amp;TEXT(ROW()-3,"000"))</f>
        <v/>
      </c>
      <c r="B73" s="19" t="n"/>
      <c r="C73" s="20" t="n"/>
      <c r="D73" s="21" t="n"/>
      <c r="E73" s="21" t="n"/>
      <c r="F73" s="21" t="n"/>
      <c r="G73" s="21" t="n"/>
      <c r="H73" s="22" t="n"/>
      <c r="I73" s="20" t="n"/>
      <c r="J73" s="23" t="n"/>
      <c r="K73" s="15">
        <f>IF(OR(B73="",C73="",NOT(ISNUMBER(H73)),NOT(ISNUMBER(J73))),"",IFERROR(H73*J73,""))</f>
        <v/>
      </c>
      <c r="L73" s="20" t="n"/>
      <c r="M73" s="20" t="n"/>
      <c r="N73" s="21" t="n"/>
    </row>
    <row r="74">
      <c r="A74" s="18">
        <f>IF(B74="","","CF-"&amp;TEXT(ROW()-3,"000"))</f>
        <v/>
      </c>
      <c r="B74" s="19" t="n"/>
      <c r="C74" s="20" t="n"/>
      <c r="D74" s="21" t="n"/>
      <c r="E74" s="21" t="n"/>
      <c r="F74" s="21" t="n"/>
      <c r="G74" s="21" t="n"/>
      <c r="H74" s="22" t="n"/>
      <c r="I74" s="20" t="n"/>
      <c r="J74" s="23" t="n"/>
      <c r="K74" s="12">
        <f>IF(OR(B74="",C74="",NOT(ISNUMBER(H74)),NOT(ISNUMBER(J74))),"",IFERROR(H74*J74,""))</f>
        <v/>
      </c>
      <c r="L74" s="20" t="n"/>
      <c r="M74" s="20" t="n"/>
      <c r="N74" s="21" t="n"/>
    </row>
    <row r="75">
      <c r="A75" s="24">
        <f>IF(B75="","","CF-"&amp;TEXT(ROW()-3,"000"))</f>
        <v/>
      </c>
      <c r="B75" s="19" t="n"/>
      <c r="C75" s="20" t="n"/>
      <c r="D75" s="21" t="n"/>
      <c r="E75" s="21" t="n"/>
      <c r="F75" s="21" t="n"/>
      <c r="G75" s="21" t="n"/>
      <c r="H75" s="22" t="n"/>
      <c r="I75" s="20" t="n"/>
      <c r="J75" s="23" t="n"/>
      <c r="K75" s="15">
        <f>IF(OR(B75="",C75="",NOT(ISNUMBER(H75)),NOT(ISNUMBER(J75))),"",IFERROR(H75*J75,""))</f>
        <v/>
      </c>
      <c r="L75" s="20" t="n"/>
      <c r="M75" s="20" t="n"/>
      <c r="N75" s="21" t="n"/>
    </row>
    <row r="76">
      <c r="A76" s="18">
        <f>IF(B76="","","CF-"&amp;TEXT(ROW()-3,"000"))</f>
        <v/>
      </c>
      <c r="B76" s="19" t="n"/>
      <c r="C76" s="20" t="n"/>
      <c r="D76" s="21" t="n"/>
      <c r="E76" s="21" t="n"/>
      <c r="F76" s="21" t="n"/>
      <c r="G76" s="21" t="n"/>
      <c r="H76" s="22" t="n"/>
      <c r="I76" s="20" t="n"/>
      <c r="J76" s="23" t="n"/>
      <c r="K76" s="12">
        <f>IF(OR(B76="",C76="",NOT(ISNUMBER(H76)),NOT(ISNUMBER(J76))),"",IFERROR(H76*J76,""))</f>
        <v/>
      </c>
      <c r="L76" s="20" t="n"/>
      <c r="M76" s="20" t="n"/>
      <c r="N76" s="21" t="n"/>
    </row>
    <row r="77">
      <c r="A77" s="24">
        <f>IF(B77="","","CF-"&amp;TEXT(ROW()-3,"000"))</f>
        <v/>
      </c>
      <c r="B77" s="19" t="n"/>
      <c r="C77" s="20" t="n"/>
      <c r="D77" s="21" t="n"/>
      <c r="E77" s="21" t="n"/>
      <c r="F77" s="21" t="n"/>
      <c r="G77" s="21" t="n"/>
      <c r="H77" s="22" t="n"/>
      <c r="I77" s="20" t="n"/>
      <c r="J77" s="23" t="n"/>
      <c r="K77" s="15">
        <f>IF(OR(B77="",C77="",NOT(ISNUMBER(H77)),NOT(ISNUMBER(J77))),"",IFERROR(H77*J77,""))</f>
        <v/>
      </c>
      <c r="L77" s="20" t="n"/>
      <c r="M77" s="20" t="n"/>
      <c r="N77" s="21" t="n"/>
    </row>
    <row r="78">
      <c r="A78" s="18">
        <f>IF(B78="","","CF-"&amp;TEXT(ROW()-3,"000"))</f>
        <v/>
      </c>
      <c r="B78" s="19" t="n"/>
      <c r="C78" s="20" t="n"/>
      <c r="D78" s="21" t="n"/>
      <c r="E78" s="21" t="n"/>
      <c r="F78" s="21" t="n"/>
      <c r="G78" s="21" t="n"/>
      <c r="H78" s="22" t="n"/>
      <c r="I78" s="20" t="n"/>
      <c r="J78" s="23" t="n"/>
      <c r="K78" s="12">
        <f>IF(OR(B78="",C78="",NOT(ISNUMBER(H78)),NOT(ISNUMBER(J78))),"",IFERROR(H78*J78,""))</f>
        <v/>
      </c>
      <c r="L78" s="20" t="n"/>
      <c r="M78" s="20" t="n"/>
      <c r="N78" s="21" t="n"/>
    </row>
    <row r="79">
      <c r="A79" s="24">
        <f>IF(B79="","","CF-"&amp;TEXT(ROW()-3,"000"))</f>
        <v/>
      </c>
      <c r="B79" s="19" t="n"/>
      <c r="C79" s="20" t="n"/>
      <c r="D79" s="21" t="n"/>
      <c r="E79" s="21" t="n"/>
      <c r="F79" s="21" t="n"/>
      <c r="G79" s="21" t="n"/>
      <c r="H79" s="22" t="n"/>
      <c r="I79" s="20" t="n"/>
      <c r="J79" s="23" t="n"/>
      <c r="K79" s="15">
        <f>IF(OR(B79="",C79="",NOT(ISNUMBER(H79)),NOT(ISNUMBER(J79))),"",IFERROR(H79*J79,""))</f>
        <v/>
      </c>
      <c r="L79" s="20" t="n"/>
      <c r="M79" s="20" t="n"/>
      <c r="N79" s="21" t="n"/>
    </row>
    <row r="80">
      <c r="A80" s="18">
        <f>IF(B80="","","CF-"&amp;TEXT(ROW()-3,"000"))</f>
        <v/>
      </c>
      <c r="B80" s="19" t="n"/>
      <c r="C80" s="20" t="n"/>
      <c r="D80" s="21" t="n"/>
      <c r="E80" s="21" t="n"/>
      <c r="F80" s="21" t="n"/>
      <c r="G80" s="21" t="n"/>
      <c r="H80" s="22" t="n"/>
      <c r="I80" s="20" t="n"/>
      <c r="J80" s="23" t="n"/>
      <c r="K80" s="12">
        <f>IF(OR(B80="",C80="",NOT(ISNUMBER(H80)),NOT(ISNUMBER(J80))),"",IFERROR(H80*J80,""))</f>
        <v/>
      </c>
      <c r="L80" s="20" t="n"/>
      <c r="M80" s="20" t="n"/>
      <c r="N80" s="21" t="n"/>
    </row>
    <row r="81">
      <c r="A81" s="24">
        <f>IF(B81="","","CF-"&amp;TEXT(ROW()-3,"000"))</f>
        <v/>
      </c>
      <c r="B81" s="19" t="n"/>
      <c r="C81" s="20" t="n"/>
      <c r="D81" s="21" t="n"/>
      <c r="E81" s="21" t="n"/>
      <c r="F81" s="21" t="n"/>
      <c r="G81" s="21" t="n"/>
      <c r="H81" s="22" t="n"/>
      <c r="I81" s="20" t="n"/>
      <c r="J81" s="23" t="n"/>
      <c r="K81" s="15">
        <f>IF(OR(B81="",C81="",NOT(ISNUMBER(H81)),NOT(ISNUMBER(J81))),"",IFERROR(H81*J81,""))</f>
        <v/>
      </c>
      <c r="L81" s="20" t="n"/>
      <c r="M81" s="20" t="n"/>
      <c r="N81" s="21" t="n"/>
    </row>
    <row r="82">
      <c r="A82" s="18">
        <f>IF(B82="","","CF-"&amp;TEXT(ROW()-3,"000"))</f>
        <v/>
      </c>
      <c r="B82" s="19" t="n"/>
      <c r="C82" s="20" t="n"/>
      <c r="D82" s="21" t="n"/>
      <c r="E82" s="21" t="n"/>
      <c r="F82" s="21" t="n"/>
      <c r="G82" s="21" t="n"/>
      <c r="H82" s="22" t="n"/>
      <c r="I82" s="20" t="n"/>
      <c r="J82" s="23" t="n"/>
      <c r="K82" s="12">
        <f>IF(OR(B82="",C82="",NOT(ISNUMBER(H82)),NOT(ISNUMBER(J82))),"",IFERROR(H82*J82,""))</f>
        <v/>
      </c>
      <c r="L82" s="20" t="n"/>
      <c r="M82" s="20" t="n"/>
      <c r="N82" s="21" t="n"/>
    </row>
    <row r="83">
      <c r="A83" s="24">
        <f>IF(B83="","","CF-"&amp;TEXT(ROW()-3,"000"))</f>
        <v/>
      </c>
      <c r="B83" s="19" t="n"/>
      <c r="C83" s="20" t="n"/>
      <c r="D83" s="21" t="n"/>
      <c r="E83" s="21" t="n"/>
      <c r="F83" s="21" t="n"/>
      <c r="G83" s="21" t="n"/>
      <c r="H83" s="22" t="n"/>
      <c r="I83" s="20" t="n"/>
      <c r="J83" s="23" t="n"/>
      <c r="K83" s="15">
        <f>IF(OR(B83="",C83="",NOT(ISNUMBER(H83)),NOT(ISNUMBER(J83))),"",IFERROR(H83*J83,""))</f>
        <v/>
      </c>
      <c r="L83" s="20" t="n"/>
      <c r="M83" s="20" t="n"/>
      <c r="N83" s="21" t="n"/>
    </row>
    <row r="84">
      <c r="A84" s="18">
        <f>IF(B84="","","CF-"&amp;TEXT(ROW()-3,"000"))</f>
        <v/>
      </c>
      <c r="B84" s="19" t="n"/>
      <c r="C84" s="20" t="n"/>
      <c r="D84" s="21" t="n"/>
      <c r="E84" s="21" t="n"/>
      <c r="F84" s="21" t="n"/>
      <c r="G84" s="21" t="n"/>
      <c r="H84" s="22" t="n"/>
      <c r="I84" s="20" t="n"/>
      <c r="J84" s="23" t="n"/>
      <c r="K84" s="12">
        <f>IF(OR(B84="",C84="",NOT(ISNUMBER(H84)),NOT(ISNUMBER(J84))),"",IFERROR(H84*J84,""))</f>
        <v/>
      </c>
      <c r="L84" s="20" t="n"/>
      <c r="M84" s="20" t="n"/>
      <c r="N84" s="21" t="n"/>
    </row>
    <row r="85">
      <c r="A85" s="24">
        <f>IF(B85="","","CF-"&amp;TEXT(ROW()-3,"000"))</f>
        <v/>
      </c>
      <c r="B85" s="19" t="n"/>
      <c r="C85" s="20" t="n"/>
      <c r="D85" s="21" t="n"/>
      <c r="E85" s="21" t="n"/>
      <c r="F85" s="21" t="n"/>
      <c r="G85" s="21" t="n"/>
      <c r="H85" s="22" t="n"/>
      <c r="I85" s="20" t="n"/>
      <c r="J85" s="23" t="n"/>
      <c r="K85" s="15">
        <f>IF(OR(B85="",C85="",NOT(ISNUMBER(H85)),NOT(ISNUMBER(J85))),"",IFERROR(H85*J85,""))</f>
        <v/>
      </c>
      <c r="L85" s="20" t="n"/>
      <c r="M85" s="20" t="n"/>
      <c r="N85" s="21" t="n"/>
    </row>
    <row r="86">
      <c r="A86" s="18">
        <f>IF(B86="","","CF-"&amp;TEXT(ROW()-3,"000"))</f>
        <v/>
      </c>
      <c r="B86" s="19" t="n"/>
      <c r="C86" s="20" t="n"/>
      <c r="D86" s="21" t="n"/>
      <c r="E86" s="21" t="n"/>
      <c r="F86" s="21" t="n"/>
      <c r="G86" s="21" t="n"/>
      <c r="H86" s="22" t="n"/>
      <c r="I86" s="20" t="n"/>
      <c r="J86" s="23" t="n"/>
      <c r="K86" s="12">
        <f>IF(OR(B86="",C86="",NOT(ISNUMBER(H86)),NOT(ISNUMBER(J86))),"",IFERROR(H86*J86,""))</f>
        <v/>
      </c>
      <c r="L86" s="20" t="n"/>
      <c r="M86" s="20" t="n"/>
      <c r="N86" s="21" t="n"/>
    </row>
    <row r="87">
      <c r="A87" s="24">
        <f>IF(B87="","","CF-"&amp;TEXT(ROW()-3,"000"))</f>
        <v/>
      </c>
      <c r="B87" s="19" t="n"/>
      <c r="C87" s="20" t="n"/>
      <c r="D87" s="21" t="n"/>
      <c r="E87" s="21" t="n"/>
      <c r="F87" s="21" t="n"/>
      <c r="G87" s="21" t="n"/>
      <c r="H87" s="22" t="n"/>
      <c r="I87" s="20" t="n"/>
      <c r="J87" s="23" t="n"/>
      <c r="K87" s="15">
        <f>IF(OR(B87="",C87="",NOT(ISNUMBER(H87)),NOT(ISNUMBER(J87))),"",IFERROR(H87*J87,""))</f>
        <v/>
      </c>
      <c r="L87" s="20" t="n"/>
      <c r="M87" s="20" t="n"/>
      <c r="N87" s="21" t="n"/>
    </row>
    <row r="88">
      <c r="A88" s="18">
        <f>IF(B88="","","CF-"&amp;TEXT(ROW()-3,"000"))</f>
        <v/>
      </c>
      <c r="B88" s="19" t="n"/>
      <c r="C88" s="20" t="n"/>
      <c r="D88" s="21" t="n"/>
      <c r="E88" s="21" t="n"/>
      <c r="F88" s="21" t="n"/>
      <c r="G88" s="21" t="n"/>
      <c r="H88" s="22" t="n"/>
      <c r="I88" s="20" t="n"/>
      <c r="J88" s="23" t="n"/>
      <c r="K88" s="12">
        <f>IF(OR(B88="",C88="",NOT(ISNUMBER(H88)),NOT(ISNUMBER(J88))),"",IFERROR(H88*J88,""))</f>
        <v/>
      </c>
      <c r="L88" s="20" t="n"/>
      <c r="M88" s="20" t="n"/>
      <c r="N88" s="21" t="n"/>
    </row>
    <row r="89">
      <c r="A89" s="24">
        <f>IF(B89="","","CF-"&amp;TEXT(ROW()-3,"000"))</f>
        <v/>
      </c>
      <c r="B89" s="19" t="n"/>
      <c r="C89" s="20" t="n"/>
      <c r="D89" s="21" t="n"/>
      <c r="E89" s="21" t="n"/>
      <c r="F89" s="21" t="n"/>
      <c r="G89" s="21" t="n"/>
      <c r="H89" s="22" t="n"/>
      <c r="I89" s="20" t="n"/>
      <c r="J89" s="23" t="n"/>
      <c r="K89" s="15">
        <f>IF(OR(B89="",C89="",NOT(ISNUMBER(H89)),NOT(ISNUMBER(J89))),"",IFERROR(H89*J89,""))</f>
        <v/>
      </c>
      <c r="L89" s="20" t="n"/>
      <c r="M89" s="20" t="n"/>
      <c r="N89" s="21" t="n"/>
    </row>
    <row r="90">
      <c r="A90" s="18">
        <f>IF(B90="","","CF-"&amp;TEXT(ROW()-3,"000"))</f>
        <v/>
      </c>
      <c r="B90" s="19" t="n"/>
      <c r="C90" s="20" t="n"/>
      <c r="D90" s="21" t="n"/>
      <c r="E90" s="21" t="n"/>
      <c r="F90" s="21" t="n"/>
      <c r="G90" s="21" t="n"/>
      <c r="H90" s="22" t="n"/>
      <c r="I90" s="20" t="n"/>
      <c r="J90" s="23" t="n"/>
      <c r="K90" s="12">
        <f>IF(OR(B90="",C90="",NOT(ISNUMBER(H90)),NOT(ISNUMBER(J90))),"",IFERROR(H90*J90,""))</f>
        <v/>
      </c>
      <c r="L90" s="20" t="n"/>
      <c r="M90" s="20" t="n"/>
      <c r="N90" s="21" t="n"/>
    </row>
    <row r="91">
      <c r="A91" s="24">
        <f>IF(B91="","","CF-"&amp;TEXT(ROW()-3,"000"))</f>
        <v/>
      </c>
      <c r="B91" s="19" t="n"/>
      <c r="C91" s="20" t="n"/>
      <c r="D91" s="21" t="n"/>
      <c r="E91" s="21" t="n"/>
      <c r="F91" s="21" t="n"/>
      <c r="G91" s="21" t="n"/>
      <c r="H91" s="22" t="n"/>
      <c r="I91" s="20" t="n"/>
      <c r="J91" s="23" t="n"/>
      <c r="K91" s="15">
        <f>IF(OR(B91="",C91="",NOT(ISNUMBER(H91)),NOT(ISNUMBER(J91))),"",IFERROR(H91*J91,""))</f>
        <v/>
      </c>
      <c r="L91" s="20" t="n"/>
      <c r="M91" s="20" t="n"/>
      <c r="N91" s="21" t="n"/>
    </row>
    <row r="92">
      <c r="A92" s="18">
        <f>IF(B92="","","CF-"&amp;TEXT(ROW()-3,"000"))</f>
        <v/>
      </c>
      <c r="B92" s="19" t="n"/>
      <c r="C92" s="20" t="n"/>
      <c r="D92" s="21" t="n"/>
      <c r="E92" s="21" t="n"/>
      <c r="F92" s="21" t="n"/>
      <c r="G92" s="21" t="n"/>
      <c r="H92" s="22" t="n"/>
      <c r="I92" s="20" t="n"/>
      <c r="J92" s="23" t="n"/>
      <c r="K92" s="12">
        <f>IF(OR(B92="",C92="",NOT(ISNUMBER(H92)),NOT(ISNUMBER(J92))),"",IFERROR(H92*J92,""))</f>
        <v/>
      </c>
      <c r="L92" s="20" t="n"/>
      <c r="M92" s="20" t="n"/>
      <c r="N92" s="21" t="n"/>
    </row>
    <row r="93">
      <c r="A93" s="24">
        <f>IF(B93="","","CF-"&amp;TEXT(ROW()-3,"000"))</f>
        <v/>
      </c>
      <c r="B93" s="19" t="n"/>
      <c r="C93" s="20" t="n"/>
      <c r="D93" s="21" t="n"/>
      <c r="E93" s="21" t="n"/>
      <c r="F93" s="21" t="n"/>
      <c r="G93" s="21" t="n"/>
      <c r="H93" s="22" t="n"/>
      <c r="I93" s="20" t="n"/>
      <c r="J93" s="23" t="n"/>
      <c r="K93" s="15">
        <f>IF(OR(B93="",C93="",NOT(ISNUMBER(H93)),NOT(ISNUMBER(J93))),"",IFERROR(H93*J93,""))</f>
        <v/>
      </c>
      <c r="L93" s="20" t="n"/>
      <c r="M93" s="20" t="n"/>
      <c r="N93" s="21" t="n"/>
    </row>
    <row r="94">
      <c r="A94" s="18">
        <f>IF(B94="","","CF-"&amp;TEXT(ROW()-3,"000"))</f>
        <v/>
      </c>
      <c r="B94" s="19" t="n"/>
      <c r="C94" s="20" t="n"/>
      <c r="D94" s="21" t="n"/>
      <c r="E94" s="21" t="n"/>
      <c r="F94" s="21" t="n"/>
      <c r="G94" s="21" t="n"/>
      <c r="H94" s="22" t="n"/>
      <c r="I94" s="20" t="n"/>
      <c r="J94" s="23" t="n"/>
      <c r="K94" s="12">
        <f>IF(OR(B94="",C94="",NOT(ISNUMBER(H94)),NOT(ISNUMBER(J94))),"",IFERROR(H94*J94,""))</f>
        <v/>
      </c>
      <c r="L94" s="20" t="n"/>
      <c r="M94" s="20" t="n"/>
      <c r="N94" s="21" t="n"/>
    </row>
    <row r="95">
      <c r="A95" s="24">
        <f>IF(B95="","","CF-"&amp;TEXT(ROW()-3,"000"))</f>
        <v/>
      </c>
      <c r="B95" s="19" t="n"/>
      <c r="C95" s="20" t="n"/>
      <c r="D95" s="21" t="n"/>
      <c r="E95" s="21" t="n"/>
      <c r="F95" s="21" t="n"/>
      <c r="G95" s="21" t="n"/>
      <c r="H95" s="22" t="n"/>
      <c r="I95" s="20" t="n"/>
      <c r="J95" s="23" t="n"/>
      <c r="K95" s="15">
        <f>IF(OR(B95="",C95="",NOT(ISNUMBER(H95)),NOT(ISNUMBER(J95))),"",IFERROR(H95*J95,""))</f>
        <v/>
      </c>
      <c r="L95" s="20" t="n"/>
      <c r="M95" s="20" t="n"/>
      <c r="N95" s="21" t="n"/>
    </row>
    <row r="96">
      <c r="A96" s="18">
        <f>IF(B96="","","CF-"&amp;TEXT(ROW()-3,"000"))</f>
        <v/>
      </c>
      <c r="B96" s="19" t="n"/>
      <c r="C96" s="20" t="n"/>
      <c r="D96" s="21" t="n"/>
      <c r="E96" s="21" t="n"/>
      <c r="F96" s="21" t="n"/>
      <c r="G96" s="21" t="n"/>
      <c r="H96" s="22" t="n"/>
      <c r="I96" s="20" t="n"/>
      <c r="J96" s="23" t="n"/>
      <c r="K96" s="12">
        <f>IF(OR(B96="",C96="",NOT(ISNUMBER(H96)),NOT(ISNUMBER(J96))),"",IFERROR(H96*J96,""))</f>
        <v/>
      </c>
      <c r="L96" s="20" t="n"/>
      <c r="M96" s="20" t="n"/>
      <c r="N96" s="21" t="n"/>
    </row>
    <row r="97">
      <c r="A97" s="24">
        <f>IF(B97="","","CF-"&amp;TEXT(ROW()-3,"000"))</f>
        <v/>
      </c>
      <c r="B97" s="19" t="n"/>
      <c r="C97" s="20" t="n"/>
      <c r="D97" s="21" t="n"/>
      <c r="E97" s="21" t="n"/>
      <c r="F97" s="21" t="n"/>
      <c r="G97" s="21" t="n"/>
      <c r="H97" s="22" t="n"/>
      <c r="I97" s="20" t="n"/>
      <c r="J97" s="23" t="n"/>
      <c r="K97" s="15">
        <f>IF(OR(B97="",C97="",NOT(ISNUMBER(H97)),NOT(ISNUMBER(J97))),"",IFERROR(H97*J97,""))</f>
        <v/>
      </c>
      <c r="L97" s="20" t="n"/>
      <c r="M97" s="20" t="n"/>
      <c r="N97" s="21" t="n"/>
    </row>
    <row r="98">
      <c r="A98" s="18">
        <f>IF(B98="","","CF-"&amp;TEXT(ROW()-3,"000"))</f>
        <v/>
      </c>
      <c r="B98" s="19" t="n"/>
      <c r="C98" s="20" t="n"/>
      <c r="D98" s="21" t="n"/>
      <c r="E98" s="21" t="n"/>
      <c r="F98" s="21" t="n"/>
      <c r="G98" s="21" t="n"/>
      <c r="H98" s="22" t="n"/>
      <c r="I98" s="20" t="n"/>
      <c r="J98" s="23" t="n"/>
      <c r="K98" s="12">
        <f>IF(OR(B98="",C98="",NOT(ISNUMBER(H98)),NOT(ISNUMBER(J98))),"",IFERROR(H98*J98,""))</f>
        <v/>
      </c>
      <c r="L98" s="20" t="n"/>
      <c r="M98" s="20" t="n"/>
      <c r="N98" s="21" t="n"/>
    </row>
    <row r="99">
      <c r="A99" s="24">
        <f>IF(B99="","","CF-"&amp;TEXT(ROW()-3,"000"))</f>
        <v/>
      </c>
      <c r="B99" s="19" t="n"/>
      <c r="C99" s="20" t="n"/>
      <c r="D99" s="21" t="n"/>
      <c r="E99" s="21" t="n"/>
      <c r="F99" s="21" t="n"/>
      <c r="G99" s="21" t="n"/>
      <c r="H99" s="22" t="n"/>
      <c r="I99" s="20" t="n"/>
      <c r="J99" s="23" t="n"/>
      <c r="K99" s="15">
        <f>IF(OR(B99="",C99="",NOT(ISNUMBER(H99)),NOT(ISNUMBER(J99))),"",IFERROR(H99*J99,""))</f>
        <v/>
      </c>
      <c r="L99" s="20" t="n"/>
      <c r="M99" s="20" t="n"/>
      <c r="N99" s="21" t="n"/>
    </row>
    <row r="100">
      <c r="A100" s="18">
        <f>IF(B100="","","CF-"&amp;TEXT(ROW()-3,"000"))</f>
        <v/>
      </c>
      <c r="B100" s="19" t="n"/>
      <c r="C100" s="20" t="n"/>
      <c r="D100" s="21" t="n"/>
      <c r="E100" s="21" t="n"/>
      <c r="F100" s="21" t="n"/>
      <c r="G100" s="21" t="n"/>
      <c r="H100" s="22" t="n"/>
      <c r="I100" s="20" t="n"/>
      <c r="J100" s="23" t="n"/>
      <c r="K100" s="12">
        <f>IF(OR(B100="",C100="",NOT(ISNUMBER(H100)),NOT(ISNUMBER(J100))),"",IFERROR(H100*J100,""))</f>
        <v/>
      </c>
      <c r="L100" s="20" t="n"/>
      <c r="M100" s="20" t="n"/>
      <c r="N100" s="21" t="n"/>
    </row>
    <row r="101">
      <c r="A101" s="24">
        <f>IF(B101="","","CF-"&amp;TEXT(ROW()-3,"000"))</f>
        <v/>
      </c>
      <c r="B101" s="19" t="n"/>
      <c r="C101" s="20" t="n"/>
      <c r="D101" s="21" t="n"/>
      <c r="E101" s="21" t="n"/>
      <c r="F101" s="21" t="n"/>
      <c r="G101" s="21" t="n"/>
      <c r="H101" s="22" t="n"/>
      <c r="I101" s="20" t="n"/>
      <c r="J101" s="23" t="n"/>
      <c r="K101" s="15">
        <f>IF(OR(B101="",C101="",NOT(ISNUMBER(H101)),NOT(ISNUMBER(J101))),"",IFERROR(H101*J101,""))</f>
        <v/>
      </c>
      <c r="L101" s="20" t="n"/>
      <c r="M101" s="20" t="n"/>
      <c r="N101" s="21" t="n"/>
    </row>
    <row r="102">
      <c r="A102" s="18">
        <f>IF(B102="","","CF-"&amp;TEXT(ROW()-3,"000"))</f>
        <v/>
      </c>
      <c r="B102" s="19" t="n"/>
      <c r="C102" s="20" t="n"/>
      <c r="D102" s="21" t="n"/>
      <c r="E102" s="21" t="n"/>
      <c r="F102" s="21" t="n"/>
      <c r="G102" s="21" t="n"/>
      <c r="H102" s="22" t="n"/>
      <c r="I102" s="20" t="n"/>
      <c r="J102" s="23" t="n"/>
      <c r="K102" s="12">
        <f>IF(OR(B102="",C102="",NOT(ISNUMBER(H102)),NOT(ISNUMBER(J102))),"",IFERROR(H102*J102,""))</f>
        <v/>
      </c>
      <c r="L102" s="20" t="n"/>
      <c r="M102" s="20" t="n"/>
      <c r="N102" s="21" t="n"/>
    </row>
    <row r="103">
      <c r="A103" s="24">
        <f>IF(B103="","","CF-"&amp;TEXT(ROW()-3,"000"))</f>
        <v/>
      </c>
      <c r="B103" s="19" t="n"/>
      <c r="C103" s="20" t="n"/>
      <c r="D103" s="21" t="n"/>
      <c r="E103" s="21" t="n"/>
      <c r="F103" s="21" t="n"/>
      <c r="G103" s="21" t="n"/>
      <c r="H103" s="22" t="n"/>
      <c r="I103" s="20" t="n"/>
      <c r="J103" s="23" t="n"/>
      <c r="K103" s="15">
        <f>IF(OR(B103="",C103="",NOT(ISNUMBER(H103)),NOT(ISNUMBER(J103))),"",IFERROR(H103*J103,""))</f>
        <v/>
      </c>
      <c r="L103" s="20" t="n"/>
      <c r="M103" s="20" t="n"/>
      <c r="N103" s="21" t="n"/>
    </row>
    <row r="104">
      <c r="A104" s="18">
        <f>IF(B104="","","CF-"&amp;TEXT(ROW()-3,"000"))</f>
        <v/>
      </c>
      <c r="B104" s="19" t="n"/>
      <c r="C104" s="20" t="n"/>
      <c r="D104" s="21" t="n"/>
      <c r="E104" s="21" t="n"/>
      <c r="F104" s="21" t="n"/>
      <c r="G104" s="21" t="n"/>
      <c r="H104" s="22" t="n"/>
      <c r="I104" s="20" t="n"/>
      <c r="J104" s="23" t="n"/>
      <c r="K104" s="12">
        <f>IF(OR(B104="",C104="",NOT(ISNUMBER(H104)),NOT(ISNUMBER(J104))),"",IFERROR(H104*J104,""))</f>
        <v/>
      </c>
      <c r="L104" s="20" t="n"/>
      <c r="M104" s="20" t="n"/>
      <c r="N104" s="21" t="n"/>
    </row>
    <row r="105">
      <c r="A105" s="24">
        <f>IF(B105="","","CF-"&amp;TEXT(ROW()-3,"000"))</f>
        <v/>
      </c>
      <c r="B105" s="19" t="n"/>
      <c r="C105" s="20" t="n"/>
      <c r="D105" s="21" t="n"/>
      <c r="E105" s="21" t="n"/>
      <c r="F105" s="21" t="n"/>
      <c r="G105" s="21" t="n"/>
      <c r="H105" s="22" t="n"/>
      <c r="I105" s="20" t="n"/>
      <c r="J105" s="23" t="n"/>
      <c r="K105" s="15">
        <f>IF(OR(B105="",C105="",NOT(ISNUMBER(H105)),NOT(ISNUMBER(J105))),"",IFERROR(H105*J105,""))</f>
        <v/>
      </c>
      <c r="L105" s="20" t="n"/>
      <c r="M105" s="20" t="n"/>
      <c r="N105" s="21" t="n"/>
    </row>
    <row r="106">
      <c r="A106" s="18">
        <f>IF(B106="","","CF-"&amp;TEXT(ROW()-3,"000"))</f>
        <v/>
      </c>
      <c r="B106" s="19" t="n"/>
      <c r="C106" s="20" t="n"/>
      <c r="D106" s="21" t="n"/>
      <c r="E106" s="21" t="n"/>
      <c r="F106" s="21" t="n"/>
      <c r="G106" s="21" t="n"/>
      <c r="H106" s="22" t="n"/>
      <c r="I106" s="20" t="n"/>
      <c r="J106" s="23" t="n"/>
      <c r="K106" s="12">
        <f>IF(OR(B106="",C106="",NOT(ISNUMBER(H106)),NOT(ISNUMBER(J106))),"",IFERROR(H106*J106,""))</f>
        <v/>
      </c>
      <c r="L106" s="20" t="n"/>
      <c r="M106" s="20" t="n"/>
      <c r="N106" s="21" t="n"/>
    </row>
    <row r="107">
      <c r="A107" s="24">
        <f>IF(B107="","","CF-"&amp;TEXT(ROW()-3,"000"))</f>
        <v/>
      </c>
      <c r="B107" s="19" t="n"/>
      <c r="C107" s="20" t="n"/>
      <c r="D107" s="21" t="n"/>
      <c r="E107" s="21" t="n"/>
      <c r="F107" s="21" t="n"/>
      <c r="G107" s="21" t="n"/>
      <c r="H107" s="22" t="n"/>
      <c r="I107" s="20" t="n"/>
      <c r="J107" s="23" t="n"/>
      <c r="K107" s="15">
        <f>IF(OR(B107="",C107="",NOT(ISNUMBER(H107)),NOT(ISNUMBER(J107))),"",IFERROR(H107*J107,""))</f>
        <v/>
      </c>
      <c r="L107" s="20" t="n"/>
      <c r="M107" s="20" t="n"/>
      <c r="N107" s="21" t="n"/>
    </row>
    <row r="108">
      <c r="A108" s="18">
        <f>IF(B108="","","CF-"&amp;TEXT(ROW()-3,"000"))</f>
        <v/>
      </c>
      <c r="B108" s="19" t="n"/>
      <c r="C108" s="20" t="n"/>
      <c r="D108" s="21" t="n"/>
      <c r="E108" s="21" t="n"/>
      <c r="F108" s="21" t="n"/>
      <c r="G108" s="21" t="n"/>
      <c r="H108" s="22" t="n"/>
      <c r="I108" s="20" t="n"/>
      <c r="J108" s="23" t="n"/>
      <c r="K108" s="12">
        <f>IF(OR(B108="",C108="",NOT(ISNUMBER(H108)),NOT(ISNUMBER(J108))),"",IFERROR(H108*J108,""))</f>
        <v/>
      </c>
      <c r="L108" s="20" t="n"/>
      <c r="M108" s="20" t="n"/>
      <c r="N108" s="21" t="n"/>
    </row>
    <row r="109">
      <c r="A109" s="24">
        <f>IF(B109="","","CF-"&amp;TEXT(ROW()-3,"000"))</f>
        <v/>
      </c>
      <c r="B109" s="19" t="n"/>
      <c r="C109" s="20" t="n"/>
      <c r="D109" s="21" t="n"/>
      <c r="E109" s="21" t="n"/>
      <c r="F109" s="21" t="n"/>
      <c r="G109" s="21" t="n"/>
      <c r="H109" s="22" t="n"/>
      <c r="I109" s="20" t="n"/>
      <c r="J109" s="23" t="n"/>
      <c r="K109" s="15">
        <f>IF(OR(B109="",C109="",NOT(ISNUMBER(H109)),NOT(ISNUMBER(J109))),"",IFERROR(H109*J109,""))</f>
        <v/>
      </c>
      <c r="L109" s="20" t="n"/>
      <c r="M109" s="20" t="n"/>
      <c r="N109" s="21" t="n"/>
    </row>
    <row r="110">
      <c r="A110" s="18">
        <f>IF(B110="","","CF-"&amp;TEXT(ROW()-3,"000"))</f>
        <v/>
      </c>
      <c r="B110" s="19" t="n"/>
      <c r="C110" s="20" t="n"/>
      <c r="D110" s="21" t="n"/>
      <c r="E110" s="21" t="n"/>
      <c r="F110" s="21" t="n"/>
      <c r="G110" s="21" t="n"/>
      <c r="H110" s="22" t="n"/>
      <c r="I110" s="20" t="n"/>
      <c r="J110" s="23" t="n"/>
      <c r="K110" s="12">
        <f>IF(OR(B110="",C110="",NOT(ISNUMBER(H110)),NOT(ISNUMBER(J110))),"",IFERROR(H110*J110,""))</f>
        <v/>
      </c>
      <c r="L110" s="20" t="n"/>
      <c r="M110" s="20" t="n"/>
      <c r="N110" s="21" t="n"/>
    </row>
    <row r="111">
      <c r="A111" s="24">
        <f>IF(B111="","","CF-"&amp;TEXT(ROW()-3,"000"))</f>
        <v/>
      </c>
      <c r="B111" s="19" t="n"/>
      <c r="C111" s="20" t="n"/>
      <c r="D111" s="21" t="n"/>
      <c r="E111" s="21" t="n"/>
      <c r="F111" s="21" t="n"/>
      <c r="G111" s="21" t="n"/>
      <c r="H111" s="22" t="n"/>
      <c r="I111" s="20" t="n"/>
      <c r="J111" s="23" t="n"/>
      <c r="K111" s="15">
        <f>IF(OR(B111="",C111="",NOT(ISNUMBER(H111)),NOT(ISNUMBER(J111))),"",IFERROR(H111*J111,""))</f>
        <v/>
      </c>
      <c r="L111" s="20" t="n"/>
      <c r="M111" s="20" t="n"/>
      <c r="N111" s="21" t="n"/>
    </row>
    <row r="112">
      <c r="A112" s="18">
        <f>IF(B112="","","CF-"&amp;TEXT(ROW()-3,"000"))</f>
        <v/>
      </c>
      <c r="B112" s="19" t="n"/>
      <c r="C112" s="20" t="n"/>
      <c r="D112" s="21" t="n"/>
      <c r="E112" s="21" t="n"/>
      <c r="F112" s="21" t="n"/>
      <c r="G112" s="21" t="n"/>
      <c r="H112" s="22" t="n"/>
      <c r="I112" s="20" t="n"/>
      <c r="J112" s="23" t="n"/>
      <c r="K112" s="12">
        <f>IF(OR(B112="",C112="",NOT(ISNUMBER(H112)),NOT(ISNUMBER(J112))),"",IFERROR(H112*J112,""))</f>
        <v/>
      </c>
      <c r="L112" s="20" t="n"/>
      <c r="M112" s="20" t="n"/>
      <c r="N112" s="21" t="n"/>
    </row>
    <row r="113">
      <c r="A113" s="24">
        <f>IF(B113="","","CF-"&amp;TEXT(ROW()-3,"000"))</f>
        <v/>
      </c>
      <c r="B113" s="19" t="n"/>
      <c r="C113" s="20" t="n"/>
      <c r="D113" s="21" t="n"/>
      <c r="E113" s="21" t="n"/>
      <c r="F113" s="21" t="n"/>
      <c r="G113" s="21" t="n"/>
      <c r="H113" s="22" t="n"/>
      <c r="I113" s="20" t="n"/>
      <c r="J113" s="23" t="n"/>
      <c r="K113" s="15">
        <f>IF(OR(B113="",C113="",NOT(ISNUMBER(H113)),NOT(ISNUMBER(J113))),"",IFERROR(H113*J113,""))</f>
        <v/>
      </c>
      <c r="L113" s="20" t="n"/>
      <c r="M113" s="20" t="n"/>
      <c r="N113" s="21" t="n"/>
    </row>
    <row r="114">
      <c r="A114" s="18">
        <f>IF(B114="","","CF-"&amp;TEXT(ROW()-3,"000"))</f>
        <v/>
      </c>
      <c r="B114" s="19" t="n"/>
      <c r="C114" s="20" t="n"/>
      <c r="D114" s="21" t="n"/>
      <c r="E114" s="21" t="n"/>
      <c r="F114" s="21" t="n"/>
      <c r="G114" s="21" t="n"/>
      <c r="H114" s="22" t="n"/>
      <c r="I114" s="20" t="n"/>
      <c r="J114" s="23" t="n"/>
      <c r="K114" s="12">
        <f>IF(OR(B114="",C114="",NOT(ISNUMBER(H114)),NOT(ISNUMBER(J114))),"",IFERROR(H114*J114,""))</f>
        <v/>
      </c>
      <c r="L114" s="20" t="n"/>
      <c r="M114" s="20" t="n"/>
      <c r="N114" s="21" t="n"/>
    </row>
    <row r="115">
      <c r="A115" s="24">
        <f>IF(B115="","","CF-"&amp;TEXT(ROW()-3,"000"))</f>
        <v/>
      </c>
      <c r="B115" s="19" t="n"/>
      <c r="C115" s="20" t="n"/>
      <c r="D115" s="21" t="n"/>
      <c r="E115" s="21" t="n"/>
      <c r="F115" s="21" t="n"/>
      <c r="G115" s="21" t="n"/>
      <c r="H115" s="22" t="n"/>
      <c r="I115" s="20" t="n"/>
      <c r="J115" s="23" t="n"/>
      <c r="K115" s="15">
        <f>IF(OR(B115="",C115="",NOT(ISNUMBER(H115)),NOT(ISNUMBER(J115))),"",IFERROR(H115*J115,""))</f>
        <v/>
      </c>
      <c r="L115" s="20" t="n"/>
      <c r="M115" s="20" t="n"/>
      <c r="N115" s="21" t="n"/>
    </row>
    <row r="116">
      <c r="A116" s="18">
        <f>IF(B116="","","CF-"&amp;TEXT(ROW()-3,"000"))</f>
        <v/>
      </c>
      <c r="B116" s="19" t="n"/>
      <c r="C116" s="20" t="n"/>
      <c r="D116" s="21" t="n"/>
      <c r="E116" s="21" t="n"/>
      <c r="F116" s="21" t="n"/>
      <c r="G116" s="21" t="n"/>
      <c r="H116" s="22" t="n"/>
      <c r="I116" s="20" t="n"/>
      <c r="J116" s="23" t="n"/>
      <c r="K116" s="12">
        <f>IF(OR(B116="",C116="",NOT(ISNUMBER(H116)),NOT(ISNUMBER(J116))),"",IFERROR(H116*J116,""))</f>
        <v/>
      </c>
      <c r="L116" s="20" t="n"/>
      <c r="M116" s="20" t="n"/>
      <c r="N116" s="21" t="n"/>
    </row>
    <row r="117">
      <c r="A117" s="24">
        <f>IF(B117="","","CF-"&amp;TEXT(ROW()-3,"000"))</f>
        <v/>
      </c>
      <c r="B117" s="19" t="n"/>
      <c r="C117" s="20" t="n"/>
      <c r="D117" s="21" t="n"/>
      <c r="E117" s="21" t="n"/>
      <c r="F117" s="21" t="n"/>
      <c r="G117" s="21" t="n"/>
      <c r="H117" s="22" t="n"/>
      <c r="I117" s="20" t="n"/>
      <c r="J117" s="23" t="n"/>
      <c r="K117" s="15">
        <f>IF(OR(B117="",C117="",NOT(ISNUMBER(H117)),NOT(ISNUMBER(J117))),"",IFERROR(H117*J117,""))</f>
        <v/>
      </c>
      <c r="L117" s="20" t="n"/>
      <c r="M117" s="20" t="n"/>
      <c r="N117" s="21" t="n"/>
    </row>
    <row r="118">
      <c r="A118" s="18">
        <f>IF(B118="","","CF-"&amp;TEXT(ROW()-3,"000"))</f>
        <v/>
      </c>
      <c r="B118" s="19" t="n"/>
      <c r="C118" s="20" t="n"/>
      <c r="D118" s="21" t="n"/>
      <c r="E118" s="21" t="n"/>
      <c r="F118" s="21" t="n"/>
      <c r="G118" s="21" t="n"/>
      <c r="H118" s="22" t="n"/>
      <c r="I118" s="20" t="n"/>
      <c r="J118" s="23" t="n"/>
      <c r="K118" s="12">
        <f>IF(OR(B118="",C118="",NOT(ISNUMBER(H118)),NOT(ISNUMBER(J118))),"",IFERROR(H118*J118,""))</f>
        <v/>
      </c>
      <c r="L118" s="20" t="n"/>
      <c r="M118" s="20" t="n"/>
      <c r="N118" s="21" t="n"/>
    </row>
    <row r="119">
      <c r="A119" s="24">
        <f>IF(B119="","","CF-"&amp;TEXT(ROW()-3,"000"))</f>
        <v/>
      </c>
      <c r="B119" s="19" t="n"/>
      <c r="C119" s="20" t="n"/>
      <c r="D119" s="21" t="n"/>
      <c r="E119" s="21" t="n"/>
      <c r="F119" s="21" t="n"/>
      <c r="G119" s="21" t="n"/>
      <c r="H119" s="22" t="n"/>
      <c r="I119" s="20" t="n"/>
      <c r="J119" s="23" t="n"/>
      <c r="K119" s="15">
        <f>IF(OR(B119="",C119="",NOT(ISNUMBER(H119)),NOT(ISNUMBER(J119))),"",IFERROR(H119*J119,""))</f>
        <v/>
      </c>
      <c r="L119" s="20" t="n"/>
      <c r="M119" s="20" t="n"/>
      <c r="N119" s="21" t="n"/>
    </row>
    <row r="120">
      <c r="A120" s="18">
        <f>IF(B120="","","CF-"&amp;TEXT(ROW()-3,"000"))</f>
        <v/>
      </c>
      <c r="B120" s="19" t="n"/>
      <c r="C120" s="20" t="n"/>
      <c r="D120" s="21" t="n"/>
      <c r="E120" s="21" t="n"/>
      <c r="F120" s="21" t="n"/>
      <c r="G120" s="21" t="n"/>
      <c r="H120" s="22" t="n"/>
      <c r="I120" s="20" t="n"/>
      <c r="J120" s="23" t="n"/>
      <c r="K120" s="12">
        <f>IF(OR(B120="",C120="",NOT(ISNUMBER(H120)),NOT(ISNUMBER(J120))),"",IFERROR(H120*J120,""))</f>
        <v/>
      </c>
      <c r="L120" s="20" t="n"/>
      <c r="M120" s="20" t="n"/>
      <c r="N120" s="21" t="n"/>
    </row>
    <row r="121">
      <c r="A121" s="24">
        <f>IF(B121="","","CF-"&amp;TEXT(ROW()-3,"000"))</f>
        <v/>
      </c>
      <c r="B121" s="19" t="n"/>
      <c r="C121" s="20" t="n"/>
      <c r="D121" s="21" t="n"/>
      <c r="E121" s="21" t="n"/>
      <c r="F121" s="21" t="n"/>
      <c r="G121" s="21" t="n"/>
      <c r="H121" s="22" t="n"/>
      <c r="I121" s="20" t="n"/>
      <c r="J121" s="23" t="n"/>
      <c r="K121" s="15">
        <f>IF(OR(B121="",C121="",NOT(ISNUMBER(H121)),NOT(ISNUMBER(J121))),"",IFERROR(H121*J121,""))</f>
        <v/>
      </c>
      <c r="L121" s="20" t="n"/>
      <c r="M121" s="20" t="n"/>
      <c r="N121" s="21" t="n"/>
    </row>
    <row r="122">
      <c r="A122" s="18">
        <f>IF(B122="","","CF-"&amp;TEXT(ROW()-3,"000"))</f>
        <v/>
      </c>
      <c r="B122" s="19" t="n"/>
      <c r="C122" s="20" t="n"/>
      <c r="D122" s="21" t="n"/>
      <c r="E122" s="21" t="n"/>
      <c r="F122" s="21" t="n"/>
      <c r="G122" s="21" t="n"/>
      <c r="H122" s="22" t="n"/>
      <c r="I122" s="20" t="n"/>
      <c r="J122" s="23" t="n"/>
      <c r="K122" s="12">
        <f>IF(OR(B122="",C122="",NOT(ISNUMBER(H122)),NOT(ISNUMBER(J122))),"",IFERROR(H122*J122,""))</f>
        <v/>
      </c>
      <c r="L122" s="20" t="n"/>
      <c r="M122" s="20" t="n"/>
      <c r="N122" s="21" t="n"/>
    </row>
    <row r="123">
      <c r="A123" s="24">
        <f>IF(B123="","","CF-"&amp;TEXT(ROW()-3,"000"))</f>
        <v/>
      </c>
      <c r="B123" s="19" t="n"/>
      <c r="C123" s="20" t="n"/>
      <c r="D123" s="21" t="n"/>
      <c r="E123" s="21" t="n"/>
      <c r="F123" s="21" t="n"/>
      <c r="G123" s="21" t="n"/>
      <c r="H123" s="22" t="n"/>
      <c r="I123" s="20" t="n"/>
      <c r="J123" s="23" t="n"/>
      <c r="K123" s="15">
        <f>IF(OR(B123="",C123="",NOT(ISNUMBER(H123)),NOT(ISNUMBER(J123))),"",IFERROR(H123*J123,""))</f>
        <v/>
      </c>
      <c r="L123" s="20" t="n"/>
      <c r="M123" s="20" t="n"/>
      <c r="N123" s="21" t="n"/>
    </row>
  </sheetData>
  <autoFilter ref="A3:N123"/>
  <mergeCells count="1">
    <mergeCell ref="A1:N1"/>
  </mergeCells>
  <conditionalFormatting sqref="B4:M123">
    <cfRule type="expression" priority="1" dxfId="0" stopIfTrue="1">
      <formula>AND($M4="Yes",OR($B4="",$C4="",NOT(ISNUMBER($H4)),NOT(ISNUMBER($J4))))</formula>
    </cfRule>
  </conditionalFormatting>
  <conditionalFormatting sqref="B4:B123">
    <cfRule type="expression" priority="2" dxfId="0">
      <formula>AND(ISNUMBER($B4),ISNUMBER($P$2),ISNUMBER($P$3),OR($B4&lt;$P$2,$B4&gt;=$P$3))</formula>
    </cfRule>
  </conditionalFormatting>
  <conditionalFormatting sqref="L4:L123">
    <cfRule type="expression" priority="3" dxfId="0">
      <formula>OR($L4="On Hold",$L4="Canceled")</formula>
    </cfRule>
  </conditionalFormatting>
  <conditionalFormatting sqref="K4:K123">
    <cfRule type="expression" priority="4" dxfId="1">
      <formula>AND($C4="Receipt",$M4="Yes",ISNUMBER($K4))</formula>
    </cfRule>
  </conditionalFormatting>
  <dataValidations count="8">
    <dataValidation sqref="B4:B123" showDropDown="0" showInputMessage="1" showErrorMessage="1" allowBlank="0" errorTitle="Check cash date" error="Enter a date within the editable limits on the Assumptions sheet." promptTitle="Cash date" prompt="Enter the expected cash receipt or payment date." type="date" operator="between">
      <formula1>$P$4</formula1>
      <formula2>$P$5</formula2>
    </dataValidation>
    <dataValidation sqref="C4:C123" showDropDown="0" showInputMessage="0" showErrorMessage="1" allowBlank="0" errorTitle="Check type" error="Choose Receipt or Payment." type="list">
      <formula1>"Receipt,Payment"</formula1>
    </dataValidation>
    <dataValidation sqref="D4:D123" showDropDown="0" showInputMessage="0" showErrorMessage="1" allowBlank="0" errorTitle="Check category" error="Choose a category from the list." type="list">
      <formula1>"Maintenance Revenue,Enhancement Revenue,Other Receipt,Payroll,Fuel,Equipment,Materials,Insurance,Rent,Marketing,Utilities,Other Payment"</formula1>
    </dataValidation>
    <dataValidation sqref="H4:H123" showDropDown="0" showInputMessage="0" showErrorMessage="1" allowBlank="0" errorTitle="Check quantity" error="Enter a positive quantity within the editable maximum." type="decimal" operator="between">
      <formula1>0.01</formula1>
      <formula2>$P$6</formula2>
    </dataValidation>
    <dataValidation sqref="I4:I123" showDropDown="0" showInputMessage="0" showErrorMessage="1" allowBlank="0" errorTitle="Check unit" error="Choose a unit from the list." type="list">
      <formula1>"Job,Visit,Hours,Gallons,Pounds,Miles,Each,Month"</formula1>
    </dataValidation>
    <dataValidation sqref="J4:J123" showDropDown="0" showInputMessage="0" showErrorMessage="1" allowBlank="0" errorTitle="Check unit amount" error="Enter a positive unit amount within the editable maximum." type="decimal" operator="between">
      <formula1>0.01</formula1>
      <formula2>$P$7</formula2>
    </dataValidation>
    <dataValidation sqref="L4:L123" showDropDown="0" showInputMessage="0" showErrorMessage="1" allowBlank="0" errorTitle="Check status" error="Choose a status from the list." type="list">
      <formula1>"Planned,Confirmed,Received,Paid,On Hold,Canceled"</formula1>
    </dataValidation>
    <dataValidation sqref="M4:M123" showDropDown="0" showInputMessage="0" showErrorMessage="1" allowBlank="0" errorTitle="Check forecast inclusion" error="Choose Yes or No.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 fitToPage="1"/>
  </sheetPr>
  <dimension ref="A1:H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19" customWidth="1" min="4" max="4"/>
    <col width="76" customWidth="1" min="5" max="5"/>
  </cols>
  <sheetData>
    <row r="1" ht="26" customHeight="1">
      <c r="A1" s="1" t="inlineStr">
        <is>
          <t>Assumptions and Entry Controls</t>
        </is>
      </c>
      <c r="B1" s="28" t="n"/>
      <c r="C1" s="28" t="n"/>
      <c r="D1" s="28" t="n"/>
      <c r="E1" s="28" t="n"/>
      <c r="F1" s="28" t="n"/>
      <c r="G1" s="28" t="n"/>
      <c r="H1" s="29" t="n"/>
    </row>
    <row r="2" ht="24" customHeight="1">
      <c r="A2" s="3" t="inlineStr">
        <is>
          <t>Edit yellow control cells before use. Limits drive Cash Entries validation. This workbook is a planning tool, not accounting or payment processing.</t>
        </is>
      </c>
    </row>
    <row r="3">
      <c r="A3" s="4" t="inlineStr">
        <is>
          <t>Forecast Control</t>
        </is>
      </c>
      <c r="B3" s="4" t="inlineStr">
        <is>
          <t>Editable Value</t>
        </is>
      </c>
      <c r="D3" s="4" t="inlineStr">
        <is>
          <t>Allowed Entry Choices</t>
        </is>
      </c>
      <c r="E3" s="4" t="inlineStr">
        <is>
          <t>Values</t>
        </is>
      </c>
    </row>
    <row r="4">
      <c r="A4" s="18" t="inlineStr">
        <is>
          <t>Opening cash</t>
        </is>
      </c>
      <c r="B4" s="23" t="n">
        <v>12000</v>
      </c>
      <c r="D4" s="25" t="inlineStr">
        <is>
          <t>Type</t>
        </is>
      </c>
      <c r="E4" s="25" t="inlineStr">
        <is>
          <t>Receipt, Payment</t>
        </is>
      </c>
    </row>
    <row r="5">
      <c r="A5" s="24" t="inlineStr">
        <is>
          <t>Forecast start month</t>
        </is>
      </c>
      <c r="B5" s="26" t="n">
        <v>46296</v>
      </c>
      <c r="D5" s="27" t="inlineStr">
        <is>
          <t>Status</t>
        </is>
      </c>
      <c r="E5" s="27" t="inlineStr">
        <is>
          <t>Planned, Confirmed, Received, Paid, On Hold, Canceled</t>
        </is>
      </c>
    </row>
    <row r="6">
      <c r="A6" s="18" t="inlineStr">
        <is>
          <t>Low cash review threshold</t>
        </is>
      </c>
      <c r="B6" s="23" t="n">
        <v>8000</v>
      </c>
      <c r="D6" s="25" t="inlineStr">
        <is>
          <t>Unit</t>
        </is>
      </c>
      <c r="E6" s="25" t="inlineStr">
        <is>
          <t>Job, Visit, Hours, Gallons, Pounds, Miles, Each, Month</t>
        </is>
      </c>
    </row>
    <row r="7">
      <c r="A7" s="24" t="inlineStr">
        <is>
          <t>As-of date</t>
        </is>
      </c>
      <c r="B7" s="26" t="n">
        <v>46274</v>
      </c>
      <c r="D7" s="27" t="inlineStr">
        <is>
          <t>Include</t>
        </is>
      </c>
      <c r="E7" s="27" t="inlineStr">
        <is>
          <t>Yes, No</t>
        </is>
      </c>
    </row>
    <row r="8">
      <c r="A8" s="18" t="inlineStr">
        <is>
          <t>Earliest allowed cash date</t>
        </is>
      </c>
      <c r="B8" s="26" t="n">
        <v>45658</v>
      </c>
      <c r="D8" s="25" t="inlineStr">
        <is>
          <t>Category</t>
        </is>
      </c>
      <c r="E8" s="25" t="inlineStr">
        <is>
          <t>Maintenance Revenue, Enhancement Revenue, Other Receipt, Payroll, Fuel, Equipment, Materials, Insurance, Rent, Marketing, Utilities, Other Payment</t>
        </is>
      </c>
    </row>
    <row r="9">
      <c r="A9" s="24" t="inlineStr">
        <is>
          <t>Latest allowed cash date</t>
        </is>
      </c>
      <c r="B9" s="26" t="n">
        <v>47118</v>
      </c>
    </row>
    <row r="10">
      <c r="A10" s="18" t="inlineStr">
        <is>
          <t>Maximum quantity</t>
        </is>
      </c>
      <c r="B10" s="22" t="n">
        <v>100000</v>
      </c>
    </row>
    <row r="11">
      <c r="A11" s="24" t="inlineStr">
        <is>
          <t>Maximum unit amount</t>
        </is>
      </c>
      <c r="B11" s="23" t="n">
        <v>250000</v>
      </c>
    </row>
    <row r="12"/>
    <row r="13">
      <c r="A13" s="5" t="inlineStr">
        <is>
          <t>Planning Notes</t>
        </is>
      </c>
    </row>
    <row r="14" ht="32" customHeight="1">
      <c r="A14" s="25" t="inlineStr">
        <is>
          <t>Use expected cash dates rather than service dates. Enter payments as positive amounts; the Type field controls whether the amount is subtracted.</t>
        </is>
      </c>
    </row>
    <row r="15" ht="32" customHeight="1">
      <c r="A15" s="27" t="inlineStr">
        <is>
          <t>Rows marked Yes are included even when status is Planned or On Hold. Review all status and low-cash alerts manually.</t>
        </is>
      </c>
    </row>
  </sheetData>
  <mergeCells count="1">
    <mergeCell ref="A1:H1"/>
  </mergeCells>
  <conditionalFormatting sqref="B8:B9">
    <cfRule type="expression" priority="1" dxfId="0">
      <formula>AND(ISNUMBER($B$8),ISNUMBER($B$9),$B$8&gt;$B$9)</formula>
    </cfRule>
  </conditionalFormatting>
  <conditionalFormatting sqref="B5">
    <cfRule type="expression" priority="2" dxfId="0">
      <formula>AND(ISNUMBER($B$5),ISNUMBER($B$8),ISNUMBER($B$9),OR($B$5&lt;$B$8,$B$5&gt;$B$9))</formula>
    </cfRule>
  </conditionalFormatting>
  <dataValidations count="4">
    <dataValidation sqref="B4" showDropDown="0" showInputMessage="0" showErrorMessage="1" allowBlank="0" errorTitle="Check opening cash" error="Enter a numeric opening cash amount." type="decimal" operator="between">
      <formula1>-100000000</formula1>
      <formula2>100000000</formula2>
    </dataValidation>
    <dataValidation sqref="B6" showDropDown="0" showInputMessage="0" showErrorMessage="1" allowBlank="0" errorTitle="Check threshold" error="Enter a nonnegative review threshold." type="decimal" operator="between">
      <formula1>0</formula1>
      <formula2>100000000</formula2>
    </dataValidation>
    <dataValidation sqref="B5 B7:B9" showDropDown="0" showInputMessage="0" showErrorMessage="1" allowBlank="0" errorTitle="Check control date" error="Enter a date from 01/01/2020 through 12/31/2035." type="date" operator="between">
      <formula1>01/01/2020</formula1>
      <formula2>12/31/2035</formula2>
    </dataValidation>
    <dataValidation sqref="B10:B11" showDropDown="0" showInputMessage="0" showErrorMessage="1" allowBlank="0" errorTitle="Check limit" error="Enter a positive numeric limit." type="decimal" operator="between">
      <formula1>0.01</formula1>
      <formula2>100000000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Greenline Planning Team</dc:creator>
  <dc:title xmlns:dc="http://purl.org/dc/elements/1.1/">Lawn Care Monthly Cash Flow Forecast</dc:title>
  <dc:subject xmlns:dc="http://purl.org/dc/elements/1.1/">Monthly cash receipts, payments, and closing cash forecast</dc:subject>
  <dcterms:created xmlns:dcterms="http://purl.org/dc/terms/" xmlns:xsi="http://www.w3.org/2001/XMLSchema-instance" xsi:type="dcterms:W3CDTF">2026-09-09T23:58:50Z</dcterms:created>
  <dcterms:modified xmlns:dcterms="http://purl.org/dc/terms/" xmlns:xsi="http://www.w3.org/2001/XMLSchema-instance" xsi:type="dcterms:W3CDTF">2026-09-09T23:58:51+00:00Z</dcterms:modified>
</cp:coreProperties>
</file>