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raw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'Draws'!$A$4:$K$104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-$#,##0.00"/>
    <numFmt numFmtId="166" formatCode="mmm 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17261F"/>
      <sz val="10"/>
    </font>
    <font>
      <name val="Calibri"/>
      <b val="1"/>
      <color rgb="00337A4E"/>
      <sz val="14"/>
    </font>
    <font>
      <name val="Calibri"/>
      <i val="1"/>
      <color rgb="0066766E"/>
      <sz val="9"/>
    </font>
    <font>
      <name val="Calibri"/>
      <b val="1"/>
      <color rgb="00FFFFFF"/>
      <sz val="11"/>
    </font>
    <font>
      <name val="Calibri"/>
      <color rgb="0017261F"/>
      <sz val="10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FFFFF"/>
      </patternFill>
    </fill>
    <fill>
      <patternFill patternType="solid">
        <fgColor rgb="00F2F7F1"/>
      </patternFill>
    </fill>
    <fill>
      <patternFill patternType="solid">
        <fgColor rgb="00FFF3C4"/>
      </patternFill>
    </fill>
  </fills>
  <borders count="2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/>
    </xf>
    <xf numFmtId="165" fontId="6" fillId="5" borderId="1" applyAlignment="1" pivotButton="0" quotePrefix="0" xfId="0">
      <alignment horizontal="right" vertical="center"/>
    </xf>
    <xf numFmtId="164" fontId="6" fillId="5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right" vertical="center"/>
    </xf>
    <xf numFmtId="164" fontId="6" fillId="4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164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left" vertical="center" wrapText="1"/>
    </xf>
    <xf numFmtId="166" fontId="6" fillId="5" borderId="1" applyAlignment="1" pivotButton="0" quotePrefix="0" xfId="0">
      <alignment horizontal="center" vertical="center"/>
    </xf>
    <xf numFmtId="166" fontId="6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center"/>
    </xf>
    <xf numFmtId="164" fontId="6" fillId="6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right" vertical="center"/>
    </xf>
    <xf numFmtId="166" fontId="6" fillId="5" borderId="1" applyAlignment="1" pivotButton="0" quotePrefix="0" xfId="0">
      <alignment horizontal="center" vertical="center"/>
    </xf>
    <xf numFmtId="166" fontId="6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  <dxf>
      <font>
        <name val="Calibri"/>
        <b val="1"/>
        <color rgb="00337A4E"/>
        <sz val="10"/>
      </font>
    </dxf>
    <dxf>
      <font>
        <name val="Calibri"/>
        <b val="1"/>
        <color rgb="0017261F"/>
        <sz val="10"/>
      </font>
      <fill>
        <patternFill patternType="solid">
          <fgColor rgb="00D7A92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Posted Draws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'Summary'!B15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337A4E"/>
              </a:solidFill>
              <a:prstDash val="solid"/>
            </a:ln>
          </spPr>
          <cat>
            <numRef>
              <f>'Summary'!$A$16:$A$24</f>
            </numRef>
          </cat>
          <val>
            <numRef>
              <f>'Summary'!$B$16:$B$24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14</row>
      <rowOff>0</rowOff>
    </from>
    <ext cx="48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3F35"/>
    <outlinePr summaryBelow="1" summaryRight="1"/>
    <pageSetUpPr fitToPage="1"/>
  </sheetPr>
  <dimension ref="A1:H24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hidden="1" width="3" customWidth="1" min="3" max="3"/>
    <col width="25" customWidth="1" min="4" max="4"/>
    <col width="17" customWidth="1" min="5" max="5"/>
    <col width="3" customWidth="1" min="6" max="6"/>
    <col width="27" customWidth="1" min="7" max="7"/>
    <col width="17" customWidth="1" min="8" max="8"/>
  </cols>
  <sheetData>
    <row r="1" ht="30" customHeight="1">
      <c r="A1" s="1" t="inlineStr">
        <is>
          <t>Fictional Cedar Kite Lawn Care — Owner Draw Summary</t>
        </is>
      </c>
    </row>
    <row r="2"/>
    <row r="3">
      <c r="A3" s="2" t="inlineStr">
        <is>
          <t>As of</t>
        </is>
      </c>
      <c r="B3" s="3">
        <f>TODAY()</f>
        <v/>
      </c>
      <c r="D3" s="2" t="inlineStr">
        <is>
          <t>Record scope</t>
        </is>
      </c>
      <c r="E3" s="4" t="inlineStr">
        <is>
          <t>Owner withdrawals only</t>
        </is>
      </c>
    </row>
    <row r="4"/>
    <row r="5" ht="38" customHeight="1">
      <c r="A5" s="5" t="inlineStr">
        <is>
          <t>Posted draws YTD</t>
        </is>
      </c>
      <c r="B5" s="6">
        <f>IFERROR(SUMIFS(Draws!$F$5:$F$104,Draws!$G$5:$G$104,"Posted",Draws!$B$5:$B$104,"&gt;="&amp;DATE(YEAR(TODAY()),1,1),Draws!$B$5:$B$104,"&lt;="&amp;TODAY()),0)</f>
        <v/>
      </c>
      <c r="D5" s="5" t="inlineStr">
        <is>
          <t>Posted transactions YTD</t>
        </is>
      </c>
      <c r="E5" s="7">
        <f>IFERROR(COUNTIFS(Draws!$G$5:$G$104,"Posted",Draws!$B$5:$B$104,"&gt;="&amp;DATE(YEAR(TODAY()),1,1),Draws!$B$5:$B$104,"&lt;="&amp;TODAY()),0)</f>
        <v/>
      </c>
      <c r="G5" s="5" t="inlineStr">
        <is>
          <t>Average posted draw YTD</t>
        </is>
      </c>
      <c r="H5" s="6">
        <f>IFERROR(B5/E5,"")</f>
        <v/>
      </c>
    </row>
    <row r="6"/>
    <row r="7"/>
    <row r="8" ht="38" customHeight="1">
      <c r="A8" s="5" t="inlineStr">
        <is>
          <t>Planned draws</t>
        </is>
      </c>
      <c r="B8" s="6">
        <f>IFERROR(SUMIF(Draws!$G$5:$G$104,"Planned",Draws!$F$5:$F$104),0)</f>
        <v/>
      </c>
      <c r="D8" s="5" t="inlineStr">
        <is>
          <t>Posted draws all time</t>
        </is>
      </c>
      <c r="E8" s="6">
        <f>IFERROR(SUMIF(Draws!$G$5:$G$104,"Posted",Draws!$F$5:$F$104),0)</f>
        <v/>
      </c>
      <c r="G8" s="5" t="inlineStr">
        <is>
          <t>Largest posted draw</t>
        </is>
      </c>
      <c r="H8" s="6">
        <f>IF(COUNT(Draws!$J$5:$J$104)=0,"",MAX(Draws!$J$5:$J$104))</f>
        <v/>
      </c>
    </row>
    <row r="9"/>
    <row r="10"/>
    <row r="11" ht="38" customHeight="1">
      <c r="A11" s="5" t="inlineStr">
        <is>
          <t>YTD plan through month</t>
        </is>
      </c>
      <c r="B11" s="6">
        <f>IFERROR(Assumptions!$F$5*MONTH(TODAY()),"")</f>
        <v/>
      </c>
      <c r="D11" s="5" t="inlineStr">
        <is>
          <t>Plan less posted YTD</t>
        </is>
      </c>
      <c r="E11" s="6">
        <f>IFERROR(B11-B5,"")</f>
        <v/>
      </c>
      <c r="G11" s="5" t="inlineStr">
        <is>
          <t>Entries above review amount</t>
        </is>
      </c>
      <c r="H11" s="7">
        <f>IFERROR(COUNTIFS(Draws!$F$5:$F$104,"&gt;"&amp;Assumptions!$F$6,Draws!$G$5:$G$104,"&lt;&gt;Voided"),0)</f>
        <v/>
      </c>
    </row>
    <row r="12"/>
    <row r="13" ht="32" customHeight="1">
      <c r="A13" s="8" t="inlineStr">
        <is>
          <t>Owner draws remain separate from operating expenses in this workbook.</t>
        </is>
      </c>
    </row>
    <row r="14"/>
    <row r="15">
      <c r="A15" s="9" t="inlineStr">
        <is>
          <t>Month</t>
        </is>
      </c>
      <c r="B15" s="9" t="inlineStr">
        <is>
          <t>Posted Draws</t>
        </is>
      </c>
      <c r="C15" s="9" t="inlineStr">
        <is>
          <t>Month Start</t>
        </is>
      </c>
    </row>
    <row r="16">
      <c r="A16" s="10" t="inlineStr">
        <is>
          <t>Jan</t>
        </is>
      </c>
      <c r="B16" s="11">
        <f>IFERROR(SUMIFS(Draws!$F$5:$F$104,Draws!$G$5:$G$104,"Posted",Draws!$B$5:$B$104,"&gt;="&amp;C16,Draws!$B$5:$B$104,"&lt;"&amp;DATE(YEAR(C16),MONTH(C16)+1,1),Draws!$B$5:$B$104,"&lt;="&amp;TODAY()),0)</f>
        <v/>
      </c>
      <c r="C16" s="12" t="n">
        <v>46023</v>
      </c>
    </row>
    <row r="17">
      <c r="A17" s="13" t="inlineStr">
        <is>
          <t>Feb</t>
        </is>
      </c>
      <c r="B17" s="14">
        <f>IFERROR(SUMIFS(Draws!$F$5:$F$104,Draws!$G$5:$G$104,"Posted",Draws!$B$5:$B$104,"&gt;="&amp;C17,Draws!$B$5:$B$104,"&lt;"&amp;DATE(YEAR(C17),MONTH(C17)+1,1),Draws!$B$5:$B$104,"&lt;="&amp;TODAY()),0)</f>
        <v/>
      </c>
      <c r="C17" s="15" t="n">
        <v>46054</v>
      </c>
    </row>
    <row r="18">
      <c r="A18" s="10" t="inlineStr">
        <is>
          <t>Mar</t>
        </is>
      </c>
      <c r="B18" s="11">
        <f>IFERROR(SUMIFS(Draws!$F$5:$F$104,Draws!$G$5:$G$104,"Posted",Draws!$B$5:$B$104,"&gt;="&amp;C18,Draws!$B$5:$B$104,"&lt;"&amp;DATE(YEAR(C18),MONTH(C18)+1,1),Draws!$B$5:$B$104,"&lt;="&amp;TODAY()),0)</f>
        <v/>
      </c>
      <c r="C18" s="12" t="n">
        <v>46082</v>
      </c>
    </row>
    <row r="19">
      <c r="A19" s="13" t="inlineStr">
        <is>
          <t>Apr</t>
        </is>
      </c>
      <c r="B19" s="14">
        <f>IFERROR(SUMIFS(Draws!$F$5:$F$104,Draws!$G$5:$G$104,"Posted",Draws!$B$5:$B$104,"&gt;="&amp;C19,Draws!$B$5:$B$104,"&lt;"&amp;DATE(YEAR(C19),MONTH(C19)+1,1),Draws!$B$5:$B$104,"&lt;="&amp;TODAY()),0)</f>
        <v/>
      </c>
      <c r="C19" s="15" t="n">
        <v>46113</v>
      </c>
    </row>
    <row r="20">
      <c r="A20" s="10" t="inlineStr">
        <is>
          <t>May</t>
        </is>
      </c>
      <c r="B20" s="11">
        <f>IFERROR(SUMIFS(Draws!$F$5:$F$104,Draws!$G$5:$G$104,"Posted",Draws!$B$5:$B$104,"&gt;="&amp;C20,Draws!$B$5:$B$104,"&lt;"&amp;DATE(YEAR(C20),MONTH(C20)+1,1),Draws!$B$5:$B$104,"&lt;="&amp;TODAY()),0)</f>
        <v/>
      </c>
      <c r="C20" s="12" t="n">
        <v>46143</v>
      </c>
    </row>
    <row r="21">
      <c r="A21" s="13" t="inlineStr">
        <is>
          <t>Jun</t>
        </is>
      </c>
      <c r="B21" s="14">
        <f>IFERROR(SUMIFS(Draws!$F$5:$F$104,Draws!$G$5:$G$104,"Posted",Draws!$B$5:$B$104,"&gt;="&amp;C21,Draws!$B$5:$B$104,"&lt;"&amp;DATE(YEAR(C21),MONTH(C21)+1,1),Draws!$B$5:$B$104,"&lt;="&amp;TODAY()),0)</f>
        <v/>
      </c>
      <c r="C21" s="15" t="n">
        <v>46174</v>
      </c>
    </row>
    <row r="22">
      <c r="A22" s="10" t="inlineStr">
        <is>
          <t>Jul</t>
        </is>
      </c>
      <c r="B22" s="11">
        <f>IFERROR(SUMIFS(Draws!$F$5:$F$104,Draws!$G$5:$G$104,"Posted",Draws!$B$5:$B$104,"&gt;="&amp;C22,Draws!$B$5:$B$104,"&lt;"&amp;DATE(YEAR(C22),MONTH(C22)+1,1),Draws!$B$5:$B$104,"&lt;="&amp;TODAY()),0)</f>
        <v/>
      </c>
      <c r="C22" s="12" t="n">
        <v>46204</v>
      </c>
    </row>
    <row r="23">
      <c r="A23" s="13" t="inlineStr">
        <is>
          <t>Aug</t>
        </is>
      </c>
      <c r="B23" s="14">
        <f>IFERROR(SUMIFS(Draws!$F$5:$F$104,Draws!$G$5:$G$104,"Posted",Draws!$B$5:$B$104,"&gt;="&amp;C23,Draws!$B$5:$B$104,"&lt;"&amp;DATE(YEAR(C23),MONTH(C23)+1,1),Draws!$B$5:$B$104,"&lt;="&amp;TODAY()),0)</f>
        <v/>
      </c>
      <c r="C23" s="15" t="n">
        <v>46235</v>
      </c>
    </row>
    <row r="24">
      <c r="A24" s="10" t="inlineStr">
        <is>
          <t>Sep</t>
        </is>
      </c>
      <c r="B24" s="11">
        <f>IFERROR(SUMIFS(Draws!$F$5:$F$104,Draws!$G$5:$G$104,"Posted",Draws!$B$5:$B$104,"&gt;="&amp;C24,Draws!$B$5:$B$104,"&lt;"&amp;DATE(YEAR(C24),MONTH(C24)+1,1),Draws!$B$5:$B$104,"&lt;="&amp;TODAY()),0)</f>
        <v/>
      </c>
      <c r="C24" s="12" t="n">
        <v>46266</v>
      </c>
    </row>
  </sheetData>
  <mergeCells count="1">
    <mergeCell ref="A1:H1"/>
  </mergeCells>
  <conditionalFormatting sqref="H11">
    <cfRule type="expression" priority="1" dxfId="0">
      <formula>$H$11&gt;0</formula>
    </cfRule>
  </conditionalFormatting>
  <conditionalFormatting sqref="E11">
    <cfRule type="expression" priority="2" dxfId="0">
      <formula>$E$11&lt;0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7A928"/>
    <outlinePr summaryBelow="1" summaryRight="1"/>
    <pageSetUpPr fitToPage="1"/>
  </sheetPr>
  <dimension ref="A1:K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25" customWidth="1" min="3" max="3"/>
    <col width="37" customWidth="1" min="4" max="4"/>
    <col width="18" customWidth="1" min="5" max="5"/>
    <col width="14" customWidth="1" min="6" max="6"/>
    <col width="13" customWidth="1" min="7" max="7"/>
    <col width="30" customWidth="1" min="8" max="8"/>
    <col width="13" customWidth="1" min="9" max="9"/>
    <col width="16" customWidth="1" min="10" max="10"/>
    <col width="27" customWidth="1" min="11" max="11"/>
  </cols>
  <sheetData>
    <row r="1" ht="30" customHeight="1">
      <c r="A1" s="1" t="inlineStr">
        <is>
          <t>Fictional Cedar Kite Lawn Care — Owner Draw Records</t>
        </is>
      </c>
    </row>
    <row r="2">
      <c r="A2" s="2" t="inlineStr">
        <is>
          <t>Prepared input rows</t>
        </is>
      </c>
      <c r="B2" s="4" t="n">
        <v>100</v>
      </c>
      <c r="D2" s="2" t="inlineStr">
        <is>
          <t>Editable cells</t>
        </is>
      </c>
      <c r="E2" s="4" t="inlineStr">
        <is>
          <t>Yellow</t>
        </is>
      </c>
      <c r="G2" s="2" t="inlineStr">
        <is>
          <t>Amount rule</t>
        </is>
      </c>
      <c r="H2" s="4" t="inlineStr">
        <is>
          <t>Enter positive US dollars</t>
        </is>
      </c>
    </row>
    <row r="3" ht="30" customHeight="1">
      <c r="A3" s="8" t="inlineStr">
        <is>
          <t>All sample entries are fictional. Enter owner withdrawals here instead of including them with operating expenses.</t>
        </is>
      </c>
    </row>
    <row r="4" ht="34" customHeight="1">
      <c r="A4" s="9" t="inlineStr">
        <is>
          <t>Draw ID</t>
        </is>
      </c>
      <c r="B4" s="9" t="inlineStr">
        <is>
          <t>Draw Date</t>
        </is>
      </c>
      <c r="C4" s="9" t="inlineStr">
        <is>
          <t>Owner</t>
        </is>
      </c>
      <c r="D4" s="9" t="inlineStr">
        <is>
          <t>Source Account</t>
        </is>
      </c>
      <c r="E4" s="9" t="inlineStr">
        <is>
          <t>Method</t>
        </is>
      </c>
      <c r="F4" s="9" t="inlineStr">
        <is>
          <t>Amount</t>
        </is>
      </c>
      <c r="G4" s="9" t="inlineStr">
        <is>
          <t>Status</t>
        </is>
      </c>
      <c r="H4" s="9" t="inlineStr">
        <is>
          <t>Internal Note</t>
        </is>
      </c>
      <c r="I4" s="9" t="inlineStr">
        <is>
          <t>Month</t>
        </is>
      </c>
      <c r="J4" s="9" t="inlineStr">
        <is>
          <t>Posted Amount</t>
        </is>
      </c>
      <c r="K4" s="9" t="inlineStr">
        <is>
          <t>Record Check</t>
        </is>
      </c>
    </row>
    <row r="5">
      <c r="A5" s="16" t="inlineStr">
        <is>
          <t>OD-2026-001</t>
        </is>
      </c>
      <c r="B5" s="17" t="n">
        <v>46034</v>
      </c>
      <c r="C5" s="16" t="inlineStr">
        <is>
          <t>Jordan Vale (Fictional)</t>
        </is>
      </c>
      <c r="D5" s="16" t="inlineStr">
        <is>
          <t>Cedar Kite Operating Checking (Fictional)</t>
        </is>
      </c>
      <c r="E5" s="18" t="inlineStr">
        <is>
          <t>Bank Transfer</t>
        </is>
      </c>
      <c r="F5" s="19" t="n">
        <v>2800</v>
      </c>
      <c r="G5" s="18" t="inlineStr">
        <is>
          <t>Posted</t>
        </is>
      </c>
      <c r="H5" s="20" t="inlineStr">
        <is>
          <t>January owner withdrawal</t>
        </is>
      </c>
      <c r="I5" s="29">
        <f>IFERROR(IF(B5="","",DATE(YEAR(B5),MONTH(B5),1)),"")</f>
        <v/>
      </c>
      <c r="J5" s="11">
        <f>IFERROR(IF(OR(B5="",F5="",G5=""),"",IF(G5="Posted",F5,"")),"")</f>
        <v/>
      </c>
      <c r="K5" s="10">
        <f>IFERROR(IF(COUNTA(A5:H5)=0,"",IF(OR(A5="",B5="",C5="",D5="",E5="",F5="",G5=""),"Review missing input",IF(OR(F5&lt;=0,F5&gt;Assumptions!$F$7),"Review amount",IF(AND(G5="Posted",B5&gt;TODAY()),"Review future posted date",IF(F5&gt;Assumptions!$F$6,"Review large draw",IF(G5="Voided","Excluded",IF(G5="Planned","Planned","Ready"))))))),"Review input")</f>
        <v/>
      </c>
    </row>
    <row r="6">
      <c r="A6" s="16" t="inlineStr">
        <is>
          <t>OD-2026-002</t>
        </is>
      </c>
      <c r="B6" s="17" t="n">
        <v>46062</v>
      </c>
      <c r="C6" s="16" t="inlineStr">
        <is>
          <t>Riley Moss (Fictional)</t>
        </is>
      </c>
      <c r="D6" s="16" t="inlineStr">
        <is>
          <t>Cedar Kite Operating Checking (Fictional)</t>
        </is>
      </c>
      <c r="E6" s="18" t="inlineStr">
        <is>
          <t>Check</t>
        </is>
      </c>
      <c r="F6" s="19" t="n">
        <v>1250</v>
      </c>
      <c r="G6" s="18" t="inlineStr">
        <is>
          <t>Posted</t>
        </is>
      </c>
      <c r="H6" s="20" t="inlineStr">
        <is>
          <t>February owner withdrawal</t>
        </is>
      </c>
      <c r="I6" s="30">
        <f>IFERROR(IF(B6="","",DATE(YEAR(B6),MONTH(B6),1)),"")</f>
        <v/>
      </c>
      <c r="J6" s="14">
        <f>IFERROR(IF(OR(B6="",F6="",G6=""),"",IF(G6="Posted",F6,"")),"")</f>
        <v/>
      </c>
      <c r="K6" s="13">
        <f>IFERROR(IF(COUNTA(A6:H6)=0,"",IF(OR(A6="",B6="",C6="",D6="",E6="",F6="",G6=""),"Review missing input",IF(OR(F6&lt;=0,F6&gt;Assumptions!$F$7),"Review amount",IF(AND(G6="Posted",B6&gt;TODAY()),"Review future posted date",IF(F6&gt;Assumptions!$F$6,"Review large draw",IF(G6="Voided","Excluded",IF(G6="Planned","Planned","Ready"))))))),"Review input")</f>
        <v/>
      </c>
    </row>
    <row r="7">
      <c r="A7" s="16" t="inlineStr">
        <is>
          <t>OD-2026-003</t>
        </is>
      </c>
      <c r="B7" s="17" t="n">
        <v>46094</v>
      </c>
      <c r="C7" s="16" t="inlineStr">
        <is>
          <t>Jordan Vale (Fictional)</t>
        </is>
      </c>
      <c r="D7" s="16" t="inlineStr">
        <is>
          <t>Cedar Kite Operating Checking (Fictional)</t>
        </is>
      </c>
      <c r="E7" s="18" t="inlineStr">
        <is>
          <t>Bank Transfer</t>
        </is>
      </c>
      <c r="F7" s="19" t="n">
        <v>3000</v>
      </c>
      <c r="G7" s="18" t="inlineStr">
        <is>
          <t>Posted</t>
        </is>
      </c>
      <c r="H7" s="20" t="inlineStr">
        <is>
          <t>March owner withdrawal</t>
        </is>
      </c>
      <c r="I7" s="29">
        <f>IFERROR(IF(B7="","",DATE(YEAR(B7),MONTH(B7),1)),"")</f>
        <v/>
      </c>
      <c r="J7" s="11">
        <f>IFERROR(IF(OR(B7="",F7="",G7=""),"",IF(G7="Posted",F7,"")),"")</f>
        <v/>
      </c>
      <c r="K7" s="10">
        <f>IFERROR(IF(COUNTA(A7:H7)=0,"",IF(OR(A7="",B7="",C7="",D7="",E7="",F7="",G7=""),"Review missing input",IF(OR(F7&lt;=0,F7&gt;Assumptions!$F$7),"Review amount",IF(AND(G7="Posted",B7&gt;TODAY()),"Review future posted date",IF(F7&gt;Assumptions!$F$6,"Review large draw",IF(G7="Voided","Excluded",IF(G7="Planned","Planned","Ready"))))))),"Review input")</f>
        <v/>
      </c>
    </row>
    <row r="8">
      <c r="A8" s="16" t="inlineStr">
        <is>
          <t>OD-2026-004</t>
        </is>
      </c>
      <c r="B8" s="17" t="n">
        <v>46122</v>
      </c>
      <c r="C8" s="16" t="inlineStr">
        <is>
          <t>Jordan Vale (Fictional)</t>
        </is>
      </c>
      <c r="D8" s="16" t="inlineStr">
        <is>
          <t>Cedar Kite Reserve Checking (Fictional)</t>
        </is>
      </c>
      <c r="E8" s="18" t="inlineStr">
        <is>
          <t>Check</t>
        </is>
      </c>
      <c r="F8" s="19" t="n">
        <v>2900</v>
      </c>
      <c r="G8" s="18" t="inlineStr">
        <is>
          <t>Posted</t>
        </is>
      </c>
      <c r="H8" s="20" t="inlineStr">
        <is>
          <t>April owner withdrawal</t>
        </is>
      </c>
      <c r="I8" s="30">
        <f>IFERROR(IF(B8="","",DATE(YEAR(B8),MONTH(B8),1)),"")</f>
        <v/>
      </c>
      <c r="J8" s="14">
        <f>IFERROR(IF(OR(B8="",F8="",G8=""),"",IF(G8="Posted",F8,"")),"")</f>
        <v/>
      </c>
      <c r="K8" s="13">
        <f>IFERROR(IF(COUNTA(A8:H8)=0,"",IF(OR(A8="",B8="",C8="",D8="",E8="",F8="",G8=""),"Review missing input",IF(OR(F8&lt;=0,F8&gt;Assumptions!$F$7),"Review amount",IF(AND(G8="Posted",B8&gt;TODAY()),"Review future posted date",IF(F8&gt;Assumptions!$F$6,"Review large draw",IF(G8="Voided","Excluded",IF(G8="Planned","Planned","Ready"))))))),"Review input")</f>
        <v/>
      </c>
    </row>
    <row r="9">
      <c r="A9" s="16" t="inlineStr">
        <is>
          <t>OD-2026-005</t>
        </is>
      </c>
      <c r="B9" s="17" t="n">
        <v>46150</v>
      </c>
      <c r="C9" s="16" t="inlineStr">
        <is>
          <t>Riley Moss (Fictional)</t>
        </is>
      </c>
      <c r="D9" s="16" t="inlineStr">
        <is>
          <t>Cedar Kite Operating Checking (Fictional)</t>
        </is>
      </c>
      <c r="E9" s="18" t="inlineStr">
        <is>
          <t>Bank Transfer</t>
        </is>
      </c>
      <c r="F9" s="19" t="n">
        <v>1400</v>
      </c>
      <c r="G9" s="18" t="inlineStr">
        <is>
          <t>Posted</t>
        </is>
      </c>
      <c r="H9" s="20" t="inlineStr">
        <is>
          <t>May owner withdrawal</t>
        </is>
      </c>
      <c r="I9" s="29">
        <f>IFERROR(IF(B9="","",DATE(YEAR(B9),MONTH(B9),1)),"")</f>
        <v/>
      </c>
      <c r="J9" s="11">
        <f>IFERROR(IF(OR(B9="",F9="",G9=""),"",IF(G9="Posted",F9,"")),"")</f>
        <v/>
      </c>
      <c r="K9" s="10">
        <f>IFERROR(IF(COUNTA(A9:H9)=0,"",IF(OR(A9="",B9="",C9="",D9="",E9="",F9="",G9=""),"Review missing input",IF(OR(F9&lt;=0,F9&gt;Assumptions!$F$7),"Review amount",IF(AND(G9="Posted",B9&gt;TODAY()),"Review future posted date",IF(F9&gt;Assumptions!$F$6,"Review large draw",IF(G9="Voided","Excluded",IF(G9="Planned","Planned","Ready"))))))),"Review input")</f>
        <v/>
      </c>
    </row>
    <row r="10">
      <c r="A10" s="16" t="inlineStr">
        <is>
          <t>OD-2026-006</t>
        </is>
      </c>
      <c r="B10" s="17" t="n">
        <v>46185</v>
      </c>
      <c r="C10" s="16" t="inlineStr">
        <is>
          <t>Jordan Vale (Fictional)</t>
        </is>
      </c>
      <c r="D10" s="16" t="inlineStr">
        <is>
          <t>Cedar Kite Operating Checking (Fictional)</t>
        </is>
      </c>
      <c r="E10" s="18" t="inlineStr">
        <is>
          <t>Bank Transfer</t>
        </is>
      </c>
      <c r="F10" s="19" t="n">
        <v>3100</v>
      </c>
      <c r="G10" s="18" t="inlineStr">
        <is>
          <t>Posted</t>
        </is>
      </c>
      <c r="H10" s="20" t="inlineStr">
        <is>
          <t>June owner withdrawal</t>
        </is>
      </c>
      <c r="I10" s="30">
        <f>IFERROR(IF(B10="","",DATE(YEAR(B10),MONTH(B10),1)),"")</f>
        <v/>
      </c>
      <c r="J10" s="14">
        <f>IFERROR(IF(OR(B10="",F10="",G10=""),"",IF(G10="Posted",F10,"")),"")</f>
        <v/>
      </c>
      <c r="K10" s="13">
        <f>IFERROR(IF(COUNTA(A10:H10)=0,"",IF(OR(A10="",B10="",C10="",D10="",E10="",F10="",G10=""),"Review missing input",IF(OR(F10&lt;=0,F10&gt;Assumptions!$F$7),"Review amount",IF(AND(G10="Posted",B10&gt;TODAY()),"Review future posted date",IF(F10&gt;Assumptions!$F$6,"Review large draw",IF(G10="Voided","Excluded",IF(G10="Planned","Planned","Ready"))))))),"Review input")</f>
        <v/>
      </c>
    </row>
    <row r="11">
      <c r="A11" s="16" t="inlineStr">
        <is>
          <t>OD-2026-007</t>
        </is>
      </c>
      <c r="B11" s="17" t="n">
        <v>46213</v>
      </c>
      <c r="C11" s="16" t="inlineStr">
        <is>
          <t>Jordan Vale (Fictional)</t>
        </is>
      </c>
      <c r="D11" s="16" t="inlineStr">
        <is>
          <t>Cedar Kite Reserve Checking (Fictional)</t>
        </is>
      </c>
      <c r="E11" s="18" t="inlineStr">
        <is>
          <t>Check</t>
        </is>
      </c>
      <c r="F11" s="19" t="n">
        <v>3000</v>
      </c>
      <c r="G11" s="18" t="inlineStr">
        <is>
          <t>Posted</t>
        </is>
      </c>
      <c r="H11" s="20" t="inlineStr">
        <is>
          <t>July owner withdrawal</t>
        </is>
      </c>
      <c r="I11" s="29">
        <f>IFERROR(IF(B11="","",DATE(YEAR(B11),MONTH(B11),1)),"")</f>
        <v/>
      </c>
      <c r="J11" s="11">
        <f>IFERROR(IF(OR(B11="",F11="",G11=""),"",IF(G11="Posted",F11,"")),"")</f>
        <v/>
      </c>
      <c r="K11" s="10">
        <f>IFERROR(IF(COUNTA(A11:H11)=0,"",IF(OR(A11="",B11="",C11="",D11="",E11="",F11="",G11=""),"Review missing input",IF(OR(F11&lt;=0,F11&gt;Assumptions!$F$7),"Review amount",IF(AND(G11="Posted",B11&gt;TODAY()),"Review future posted date",IF(F11&gt;Assumptions!$F$6,"Review large draw",IF(G11="Voided","Excluded",IF(G11="Planned","Planned","Ready"))))))),"Review input")</f>
        <v/>
      </c>
    </row>
    <row r="12">
      <c r="A12" s="16" t="inlineStr">
        <is>
          <t>OD-2026-008</t>
        </is>
      </c>
      <c r="B12" s="17" t="n">
        <v>46241</v>
      </c>
      <c r="C12" s="16" t="inlineStr">
        <is>
          <t>Riley Moss (Fictional)</t>
        </is>
      </c>
      <c r="D12" s="16" t="inlineStr">
        <is>
          <t>Cedar Kite Operating Checking (Fictional)</t>
        </is>
      </c>
      <c r="E12" s="18" t="inlineStr">
        <is>
          <t>Bank Transfer</t>
        </is>
      </c>
      <c r="F12" s="19" t="n">
        <v>1550</v>
      </c>
      <c r="G12" s="18" t="inlineStr">
        <is>
          <t>Posted</t>
        </is>
      </c>
      <c r="H12" s="20" t="inlineStr">
        <is>
          <t>August owner withdrawal</t>
        </is>
      </c>
      <c r="I12" s="30">
        <f>IFERROR(IF(B12="","",DATE(YEAR(B12),MONTH(B12),1)),"")</f>
        <v/>
      </c>
      <c r="J12" s="14">
        <f>IFERROR(IF(OR(B12="",F12="",G12=""),"",IF(G12="Posted",F12,"")),"")</f>
        <v/>
      </c>
      <c r="K12" s="13">
        <f>IFERROR(IF(COUNTA(A12:H12)=0,"",IF(OR(A12="",B12="",C12="",D12="",E12="",F12="",G12=""),"Review missing input",IF(OR(F12&lt;=0,F12&gt;Assumptions!$F$7),"Review amount",IF(AND(G12="Posted",B12&gt;TODAY()),"Review future posted date",IF(F12&gt;Assumptions!$F$6,"Review large draw",IF(G12="Voided","Excluded",IF(G12="Planned","Planned","Ready"))))))),"Review input")</f>
        <v/>
      </c>
    </row>
    <row r="13">
      <c r="A13" s="16" t="inlineStr">
        <is>
          <t>OD-2026-009</t>
        </is>
      </c>
      <c r="B13" s="17" t="n">
        <v>46289</v>
      </c>
      <c r="C13" s="16" t="inlineStr">
        <is>
          <t>Jordan Vale (Fictional)</t>
        </is>
      </c>
      <c r="D13" s="16" t="inlineStr">
        <is>
          <t>Cedar Kite Operating Checking (Fictional)</t>
        </is>
      </c>
      <c r="E13" s="18" t="inlineStr">
        <is>
          <t>Bank Transfer</t>
        </is>
      </c>
      <c r="F13" s="19" t="n">
        <v>3000</v>
      </c>
      <c r="G13" s="18" t="inlineStr">
        <is>
          <t>Planned</t>
        </is>
      </c>
      <c r="H13" s="20" t="inlineStr">
        <is>
          <t>Planned owner withdrawal</t>
        </is>
      </c>
      <c r="I13" s="29">
        <f>IFERROR(IF(B13="","",DATE(YEAR(B13),MONTH(B13),1)),"")</f>
        <v/>
      </c>
      <c r="J13" s="11">
        <f>IFERROR(IF(OR(B13="",F13="",G13=""),"",IF(G13="Posted",F13,"")),"")</f>
        <v/>
      </c>
      <c r="K13" s="10">
        <f>IFERROR(IF(COUNTA(A13:H13)=0,"",IF(OR(A13="",B13="",C13="",D13="",E13="",F13="",G13=""),"Review missing input",IF(OR(F13&lt;=0,F13&gt;Assumptions!$F$7),"Review amount",IF(AND(G13="Posted",B13&gt;TODAY()),"Review future posted date",IF(F13&gt;Assumptions!$F$6,"Review large draw",IF(G13="Voided","Excluded",IF(G13="Planned","Planned","Ready"))))))),"Review input")</f>
        <v/>
      </c>
    </row>
    <row r="14">
      <c r="A14" s="16" t="inlineStr">
        <is>
          <t>OD-2026-010</t>
        </is>
      </c>
      <c r="B14" s="17" t="n">
        <v>46108</v>
      </c>
      <c r="C14" s="16" t="inlineStr">
        <is>
          <t>Riley Moss (Fictional)</t>
        </is>
      </c>
      <c r="D14" s="16" t="inlineStr">
        <is>
          <t>Cedar Kite Operating Checking (Fictional)</t>
        </is>
      </c>
      <c r="E14" s="18" t="inlineStr">
        <is>
          <t>Check</t>
        </is>
      </c>
      <c r="F14" s="19" t="n">
        <v>250</v>
      </c>
      <c r="G14" s="18" t="inlineStr">
        <is>
          <t>Voided</t>
        </is>
      </c>
      <c r="H14" s="20" t="inlineStr">
        <is>
          <t>Canceled before withdrawal</t>
        </is>
      </c>
      <c r="I14" s="30">
        <f>IFERROR(IF(B14="","",DATE(YEAR(B14),MONTH(B14),1)),"")</f>
        <v/>
      </c>
      <c r="J14" s="14">
        <f>IFERROR(IF(OR(B14="",F14="",G14=""),"",IF(G14="Posted",F14,"")),"")</f>
        <v/>
      </c>
      <c r="K14" s="13">
        <f>IFERROR(IF(COUNTA(A14:H14)=0,"",IF(OR(A14="",B14="",C14="",D14="",E14="",F14="",G14=""),"Review missing input",IF(OR(F14&lt;=0,F14&gt;Assumptions!$F$7),"Review amount",IF(AND(G14="Posted",B14&gt;TODAY()),"Review future posted date",IF(F14&gt;Assumptions!$F$6,"Review large draw",IF(G14="Voided","Excluded",IF(G14="Planned","Planned","Ready"))))))),"Review input")</f>
        <v/>
      </c>
    </row>
    <row r="15">
      <c r="A15" s="16" t="n"/>
      <c r="B15" s="17" t="n"/>
      <c r="C15" s="16" t="n"/>
      <c r="D15" s="16" t="n"/>
      <c r="E15" s="18" t="n"/>
      <c r="F15" s="19" t="n"/>
      <c r="G15" s="18" t="n"/>
      <c r="H15" s="20" t="n"/>
      <c r="I15" s="29">
        <f>IFERROR(IF(B15="","",DATE(YEAR(B15),MONTH(B15),1)),"")</f>
        <v/>
      </c>
      <c r="J15" s="11">
        <f>IFERROR(IF(OR(B15="",F15="",G15=""),"",IF(G15="Posted",F15,"")),"")</f>
        <v/>
      </c>
      <c r="K15" s="10">
        <f>IFERROR(IF(COUNTA(A15:H15)=0,"",IF(OR(A15="",B15="",C15="",D15="",E15="",F15="",G15=""),"Review missing input",IF(OR(F15&lt;=0,F15&gt;Assumptions!$F$7),"Review amount",IF(AND(G15="Posted",B15&gt;TODAY()),"Review future posted date",IF(F15&gt;Assumptions!$F$6,"Review large draw",IF(G15="Voided","Excluded",IF(G15="Planned","Planned","Ready"))))))),"Review input")</f>
        <v/>
      </c>
    </row>
    <row r="16">
      <c r="A16" s="16" t="n"/>
      <c r="B16" s="17" t="n"/>
      <c r="C16" s="16" t="n"/>
      <c r="D16" s="16" t="n"/>
      <c r="E16" s="18" t="n"/>
      <c r="F16" s="19" t="n"/>
      <c r="G16" s="18" t="n"/>
      <c r="H16" s="20" t="n"/>
      <c r="I16" s="30">
        <f>IFERROR(IF(B16="","",DATE(YEAR(B16),MONTH(B16),1)),"")</f>
        <v/>
      </c>
      <c r="J16" s="14">
        <f>IFERROR(IF(OR(B16="",F16="",G16=""),"",IF(G16="Posted",F16,"")),"")</f>
        <v/>
      </c>
      <c r="K16" s="13">
        <f>IFERROR(IF(COUNTA(A16:H16)=0,"",IF(OR(A16="",B16="",C16="",D16="",E16="",F16="",G16=""),"Review missing input",IF(OR(F16&lt;=0,F16&gt;Assumptions!$F$7),"Review amount",IF(AND(G16="Posted",B16&gt;TODAY()),"Review future posted date",IF(F16&gt;Assumptions!$F$6,"Review large draw",IF(G16="Voided","Excluded",IF(G16="Planned","Planned","Ready"))))))),"Review input")</f>
        <v/>
      </c>
    </row>
    <row r="17">
      <c r="A17" s="16" t="n"/>
      <c r="B17" s="17" t="n"/>
      <c r="C17" s="16" t="n"/>
      <c r="D17" s="16" t="n"/>
      <c r="E17" s="18" t="n"/>
      <c r="F17" s="19" t="n"/>
      <c r="G17" s="18" t="n"/>
      <c r="H17" s="20" t="n"/>
      <c r="I17" s="29">
        <f>IFERROR(IF(B17="","",DATE(YEAR(B17),MONTH(B17),1)),"")</f>
        <v/>
      </c>
      <c r="J17" s="11">
        <f>IFERROR(IF(OR(B17="",F17="",G17=""),"",IF(G17="Posted",F17,"")),"")</f>
        <v/>
      </c>
      <c r="K17" s="10">
        <f>IFERROR(IF(COUNTA(A17:H17)=0,"",IF(OR(A17="",B17="",C17="",D17="",E17="",F17="",G17=""),"Review missing input",IF(OR(F17&lt;=0,F17&gt;Assumptions!$F$7),"Review amount",IF(AND(G17="Posted",B17&gt;TODAY()),"Review future posted date",IF(F17&gt;Assumptions!$F$6,"Review large draw",IF(G17="Voided","Excluded",IF(G17="Planned","Planned","Ready"))))))),"Review input")</f>
        <v/>
      </c>
    </row>
    <row r="18">
      <c r="A18" s="16" t="n"/>
      <c r="B18" s="17" t="n"/>
      <c r="C18" s="16" t="n"/>
      <c r="D18" s="16" t="n"/>
      <c r="E18" s="18" t="n"/>
      <c r="F18" s="19" t="n"/>
      <c r="G18" s="18" t="n"/>
      <c r="H18" s="20" t="n"/>
      <c r="I18" s="30">
        <f>IFERROR(IF(B18="","",DATE(YEAR(B18),MONTH(B18),1)),"")</f>
        <v/>
      </c>
      <c r="J18" s="14">
        <f>IFERROR(IF(OR(B18="",F18="",G18=""),"",IF(G18="Posted",F18,"")),"")</f>
        <v/>
      </c>
      <c r="K18" s="13">
        <f>IFERROR(IF(COUNTA(A18:H18)=0,"",IF(OR(A18="",B18="",C18="",D18="",E18="",F18="",G18=""),"Review missing input",IF(OR(F18&lt;=0,F18&gt;Assumptions!$F$7),"Review amount",IF(AND(G18="Posted",B18&gt;TODAY()),"Review future posted date",IF(F18&gt;Assumptions!$F$6,"Review large draw",IF(G18="Voided","Excluded",IF(G18="Planned","Planned","Ready"))))))),"Review input")</f>
        <v/>
      </c>
    </row>
    <row r="19">
      <c r="A19" s="16" t="n"/>
      <c r="B19" s="17" t="n"/>
      <c r="C19" s="16" t="n"/>
      <c r="D19" s="16" t="n"/>
      <c r="E19" s="18" t="n"/>
      <c r="F19" s="19" t="n"/>
      <c r="G19" s="18" t="n"/>
      <c r="H19" s="20" t="n"/>
      <c r="I19" s="29">
        <f>IFERROR(IF(B19="","",DATE(YEAR(B19),MONTH(B19),1)),"")</f>
        <v/>
      </c>
      <c r="J19" s="11">
        <f>IFERROR(IF(OR(B19="",F19="",G19=""),"",IF(G19="Posted",F19,"")),"")</f>
        <v/>
      </c>
      <c r="K19" s="10">
        <f>IFERROR(IF(COUNTA(A19:H19)=0,"",IF(OR(A19="",B19="",C19="",D19="",E19="",F19="",G19=""),"Review missing input",IF(OR(F19&lt;=0,F19&gt;Assumptions!$F$7),"Review amount",IF(AND(G19="Posted",B19&gt;TODAY()),"Review future posted date",IF(F19&gt;Assumptions!$F$6,"Review large draw",IF(G19="Voided","Excluded",IF(G19="Planned","Planned","Ready"))))))),"Review input")</f>
        <v/>
      </c>
    </row>
    <row r="20">
      <c r="A20" s="16" t="n"/>
      <c r="B20" s="17" t="n"/>
      <c r="C20" s="16" t="n"/>
      <c r="D20" s="16" t="n"/>
      <c r="E20" s="18" t="n"/>
      <c r="F20" s="19" t="n"/>
      <c r="G20" s="18" t="n"/>
      <c r="H20" s="20" t="n"/>
      <c r="I20" s="30">
        <f>IFERROR(IF(B20="","",DATE(YEAR(B20),MONTH(B20),1)),"")</f>
        <v/>
      </c>
      <c r="J20" s="14">
        <f>IFERROR(IF(OR(B20="",F20="",G20=""),"",IF(G20="Posted",F20,"")),"")</f>
        <v/>
      </c>
      <c r="K20" s="13">
        <f>IFERROR(IF(COUNTA(A20:H20)=0,"",IF(OR(A20="",B20="",C20="",D20="",E20="",F20="",G20=""),"Review missing input",IF(OR(F20&lt;=0,F20&gt;Assumptions!$F$7),"Review amount",IF(AND(G20="Posted",B20&gt;TODAY()),"Review future posted date",IF(F20&gt;Assumptions!$F$6,"Review large draw",IF(G20="Voided","Excluded",IF(G20="Planned","Planned","Ready"))))))),"Review input")</f>
        <v/>
      </c>
    </row>
    <row r="21">
      <c r="A21" s="16" t="n"/>
      <c r="B21" s="17" t="n"/>
      <c r="C21" s="16" t="n"/>
      <c r="D21" s="16" t="n"/>
      <c r="E21" s="18" t="n"/>
      <c r="F21" s="19" t="n"/>
      <c r="G21" s="18" t="n"/>
      <c r="H21" s="20" t="n"/>
      <c r="I21" s="29">
        <f>IFERROR(IF(B21="","",DATE(YEAR(B21),MONTH(B21),1)),"")</f>
        <v/>
      </c>
      <c r="J21" s="11">
        <f>IFERROR(IF(OR(B21="",F21="",G21=""),"",IF(G21="Posted",F21,"")),"")</f>
        <v/>
      </c>
      <c r="K21" s="10">
        <f>IFERROR(IF(COUNTA(A21:H21)=0,"",IF(OR(A21="",B21="",C21="",D21="",E21="",F21="",G21=""),"Review missing input",IF(OR(F21&lt;=0,F21&gt;Assumptions!$F$7),"Review amount",IF(AND(G21="Posted",B21&gt;TODAY()),"Review future posted date",IF(F21&gt;Assumptions!$F$6,"Review large draw",IF(G21="Voided","Excluded",IF(G21="Planned","Planned","Ready"))))))),"Review input")</f>
        <v/>
      </c>
    </row>
    <row r="22">
      <c r="A22" s="16" t="n"/>
      <c r="B22" s="17" t="n"/>
      <c r="C22" s="16" t="n"/>
      <c r="D22" s="16" t="n"/>
      <c r="E22" s="18" t="n"/>
      <c r="F22" s="19" t="n"/>
      <c r="G22" s="18" t="n"/>
      <c r="H22" s="20" t="n"/>
      <c r="I22" s="30">
        <f>IFERROR(IF(B22="","",DATE(YEAR(B22),MONTH(B22),1)),"")</f>
        <v/>
      </c>
      <c r="J22" s="14">
        <f>IFERROR(IF(OR(B22="",F22="",G22=""),"",IF(G22="Posted",F22,"")),"")</f>
        <v/>
      </c>
      <c r="K22" s="13">
        <f>IFERROR(IF(COUNTA(A22:H22)=0,"",IF(OR(A22="",B22="",C22="",D22="",E22="",F22="",G22=""),"Review missing input",IF(OR(F22&lt;=0,F22&gt;Assumptions!$F$7),"Review amount",IF(AND(G22="Posted",B22&gt;TODAY()),"Review future posted date",IF(F22&gt;Assumptions!$F$6,"Review large draw",IF(G22="Voided","Excluded",IF(G22="Planned","Planned","Ready"))))))),"Review input")</f>
        <v/>
      </c>
    </row>
    <row r="23">
      <c r="A23" s="16" t="n"/>
      <c r="B23" s="17" t="n"/>
      <c r="C23" s="16" t="n"/>
      <c r="D23" s="16" t="n"/>
      <c r="E23" s="18" t="n"/>
      <c r="F23" s="19" t="n"/>
      <c r="G23" s="18" t="n"/>
      <c r="H23" s="20" t="n"/>
      <c r="I23" s="29">
        <f>IFERROR(IF(B23="","",DATE(YEAR(B23),MONTH(B23),1)),"")</f>
        <v/>
      </c>
      <c r="J23" s="11">
        <f>IFERROR(IF(OR(B23="",F23="",G23=""),"",IF(G23="Posted",F23,"")),"")</f>
        <v/>
      </c>
      <c r="K23" s="10">
        <f>IFERROR(IF(COUNTA(A23:H23)=0,"",IF(OR(A23="",B23="",C23="",D23="",E23="",F23="",G23=""),"Review missing input",IF(OR(F23&lt;=0,F23&gt;Assumptions!$F$7),"Review amount",IF(AND(G23="Posted",B23&gt;TODAY()),"Review future posted date",IF(F23&gt;Assumptions!$F$6,"Review large draw",IF(G23="Voided","Excluded",IF(G23="Planned","Planned","Ready"))))))),"Review input")</f>
        <v/>
      </c>
    </row>
    <row r="24">
      <c r="A24" s="16" t="n"/>
      <c r="B24" s="17" t="n"/>
      <c r="C24" s="16" t="n"/>
      <c r="D24" s="16" t="n"/>
      <c r="E24" s="18" t="n"/>
      <c r="F24" s="19" t="n"/>
      <c r="G24" s="18" t="n"/>
      <c r="H24" s="20" t="n"/>
      <c r="I24" s="30">
        <f>IFERROR(IF(B24="","",DATE(YEAR(B24),MONTH(B24),1)),"")</f>
        <v/>
      </c>
      <c r="J24" s="14">
        <f>IFERROR(IF(OR(B24="",F24="",G24=""),"",IF(G24="Posted",F24,"")),"")</f>
        <v/>
      </c>
      <c r="K24" s="13">
        <f>IFERROR(IF(COUNTA(A24:H24)=0,"",IF(OR(A24="",B24="",C24="",D24="",E24="",F24="",G24=""),"Review missing input",IF(OR(F24&lt;=0,F24&gt;Assumptions!$F$7),"Review amount",IF(AND(G24="Posted",B24&gt;TODAY()),"Review future posted date",IF(F24&gt;Assumptions!$F$6,"Review large draw",IF(G24="Voided","Excluded",IF(G24="Planned","Planned","Ready"))))))),"Review input")</f>
        <v/>
      </c>
    </row>
    <row r="25">
      <c r="A25" s="16" t="n"/>
      <c r="B25" s="17" t="n"/>
      <c r="C25" s="16" t="n"/>
      <c r="D25" s="16" t="n"/>
      <c r="E25" s="18" t="n"/>
      <c r="F25" s="19" t="n"/>
      <c r="G25" s="18" t="n"/>
      <c r="H25" s="20" t="n"/>
      <c r="I25" s="29">
        <f>IFERROR(IF(B25="","",DATE(YEAR(B25),MONTH(B25),1)),"")</f>
        <v/>
      </c>
      <c r="J25" s="11">
        <f>IFERROR(IF(OR(B25="",F25="",G25=""),"",IF(G25="Posted",F25,"")),"")</f>
        <v/>
      </c>
      <c r="K25" s="10">
        <f>IFERROR(IF(COUNTA(A25:H25)=0,"",IF(OR(A25="",B25="",C25="",D25="",E25="",F25="",G25=""),"Review missing input",IF(OR(F25&lt;=0,F25&gt;Assumptions!$F$7),"Review amount",IF(AND(G25="Posted",B25&gt;TODAY()),"Review future posted date",IF(F25&gt;Assumptions!$F$6,"Review large draw",IF(G25="Voided","Excluded",IF(G25="Planned","Planned","Ready"))))))),"Review input")</f>
        <v/>
      </c>
    </row>
    <row r="26">
      <c r="A26" s="16" t="n"/>
      <c r="B26" s="17" t="n"/>
      <c r="C26" s="16" t="n"/>
      <c r="D26" s="16" t="n"/>
      <c r="E26" s="18" t="n"/>
      <c r="F26" s="19" t="n"/>
      <c r="G26" s="18" t="n"/>
      <c r="H26" s="20" t="n"/>
      <c r="I26" s="30">
        <f>IFERROR(IF(B26="","",DATE(YEAR(B26),MONTH(B26),1)),"")</f>
        <v/>
      </c>
      <c r="J26" s="14">
        <f>IFERROR(IF(OR(B26="",F26="",G26=""),"",IF(G26="Posted",F26,"")),"")</f>
        <v/>
      </c>
      <c r="K26" s="13">
        <f>IFERROR(IF(COUNTA(A26:H26)=0,"",IF(OR(A26="",B26="",C26="",D26="",E26="",F26="",G26=""),"Review missing input",IF(OR(F26&lt;=0,F26&gt;Assumptions!$F$7),"Review amount",IF(AND(G26="Posted",B26&gt;TODAY()),"Review future posted date",IF(F26&gt;Assumptions!$F$6,"Review large draw",IF(G26="Voided","Excluded",IF(G26="Planned","Planned","Ready"))))))),"Review input")</f>
        <v/>
      </c>
    </row>
    <row r="27">
      <c r="A27" s="16" t="n"/>
      <c r="B27" s="17" t="n"/>
      <c r="C27" s="16" t="n"/>
      <c r="D27" s="16" t="n"/>
      <c r="E27" s="18" t="n"/>
      <c r="F27" s="19" t="n"/>
      <c r="G27" s="18" t="n"/>
      <c r="H27" s="20" t="n"/>
      <c r="I27" s="29">
        <f>IFERROR(IF(B27="","",DATE(YEAR(B27),MONTH(B27),1)),"")</f>
        <v/>
      </c>
      <c r="J27" s="11">
        <f>IFERROR(IF(OR(B27="",F27="",G27=""),"",IF(G27="Posted",F27,"")),"")</f>
        <v/>
      </c>
      <c r="K27" s="10">
        <f>IFERROR(IF(COUNTA(A27:H27)=0,"",IF(OR(A27="",B27="",C27="",D27="",E27="",F27="",G27=""),"Review missing input",IF(OR(F27&lt;=0,F27&gt;Assumptions!$F$7),"Review amount",IF(AND(G27="Posted",B27&gt;TODAY()),"Review future posted date",IF(F27&gt;Assumptions!$F$6,"Review large draw",IF(G27="Voided","Excluded",IF(G27="Planned","Planned","Ready"))))))),"Review input")</f>
        <v/>
      </c>
    </row>
    <row r="28">
      <c r="A28" s="16" t="n"/>
      <c r="B28" s="17" t="n"/>
      <c r="C28" s="16" t="n"/>
      <c r="D28" s="16" t="n"/>
      <c r="E28" s="18" t="n"/>
      <c r="F28" s="19" t="n"/>
      <c r="G28" s="18" t="n"/>
      <c r="H28" s="20" t="n"/>
      <c r="I28" s="30">
        <f>IFERROR(IF(B28="","",DATE(YEAR(B28),MONTH(B28),1)),"")</f>
        <v/>
      </c>
      <c r="J28" s="14">
        <f>IFERROR(IF(OR(B28="",F28="",G28=""),"",IF(G28="Posted",F28,"")),"")</f>
        <v/>
      </c>
      <c r="K28" s="13">
        <f>IFERROR(IF(COUNTA(A28:H28)=0,"",IF(OR(A28="",B28="",C28="",D28="",E28="",F28="",G28=""),"Review missing input",IF(OR(F28&lt;=0,F28&gt;Assumptions!$F$7),"Review amount",IF(AND(G28="Posted",B28&gt;TODAY()),"Review future posted date",IF(F28&gt;Assumptions!$F$6,"Review large draw",IF(G28="Voided","Excluded",IF(G28="Planned","Planned","Ready"))))))),"Review input")</f>
        <v/>
      </c>
    </row>
    <row r="29">
      <c r="A29" s="16" t="n"/>
      <c r="B29" s="17" t="n"/>
      <c r="C29" s="16" t="n"/>
      <c r="D29" s="16" t="n"/>
      <c r="E29" s="18" t="n"/>
      <c r="F29" s="19" t="n"/>
      <c r="G29" s="18" t="n"/>
      <c r="H29" s="20" t="n"/>
      <c r="I29" s="29">
        <f>IFERROR(IF(B29="","",DATE(YEAR(B29),MONTH(B29),1)),"")</f>
        <v/>
      </c>
      <c r="J29" s="11">
        <f>IFERROR(IF(OR(B29="",F29="",G29=""),"",IF(G29="Posted",F29,"")),"")</f>
        <v/>
      </c>
      <c r="K29" s="10">
        <f>IFERROR(IF(COUNTA(A29:H29)=0,"",IF(OR(A29="",B29="",C29="",D29="",E29="",F29="",G29=""),"Review missing input",IF(OR(F29&lt;=0,F29&gt;Assumptions!$F$7),"Review amount",IF(AND(G29="Posted",B29&gt;TODAY()),"Review future posted date",IF(F29&gt;Assumptions!$F$6,"Review large draw",IF(G29="Voided","Excluded",IF(G29="Planned","Planned","Ready"))))))),"Review input")</f>
        <v/>
      </c>
    </row>
    <row r="30">
      <c r="A30" s="16" t="n"/>
      <c r="B30" s="17" t="n"/>
      <c r="C30" s="16" t="n"/>
      <c r="D30" s="16" t="n"/>
      <c r="E30" s="18" t="n"/>
      <c r="F30" s="19" t="n"/>
      <c r="G30" s="18" t="n"/>
      <c r="H30" s="20" t="n"/>
      <c r="I30" s="30">
        <f>IFERROR(IF(B30="","",DATE(YEAR(B30),MONTH(B30),1)),"")</f>
        <v/>
      </c>
      <c r="J30" s="14">
        <f>IFERROR(IF(OR(B30="",F30="",G30=""),"",IF(G30="Posted",F30,"")),"")</f>
        <v/>
      </c>
      <c r="K30" s="13">
        <f>IFERROR(IF(COUNTA(A30:H30)=0,"",IF(OR(A30="",B30="",C30="",D30="",E30="",F30="",G30=""),"Review missing input",IF(OR(F30&lt;=0,F30&gt;Assumptions!$F$7),"Review amount",IF(AND(G30="Posted",B30&gt;TODAY()),"Review future posted date",IF(F30&gt;Assumptions!$F$6,"Review large draw",IF(G30="Voided","Excluded",IF(G30="Planned","Planned","Ready"))))))),"Review input")</f>
        <v/>
      </c>
    </row>
    <row r="31">
      <c r="A31" s="16" t="n"/>
      <c r="B31" s="17" t="n"/>
      <c r="C31" s="16" t="n"/>
      <c r="D31" s="16" t="n"/>
      <c r="E31" s="18" t="n"/>
      <c r="F31" s="19" t="n"/>
      <c r="G31" s="18" t="n"/>
      <c r="H31" s="20" t="n"/>
      <c r="I31" s="29">
        <f>IFERROR(IF(B31="","",DATE(YEAR(B31),MONTH(B31),1)),"")</f>
        <v/>
      </c>
      <c r="J31" s="11">
        <f>IFERROR(IF(OR(B31="",F31="",G31=""),"",IF(G31="Posted",F31,"")),"")</f>
        <v/>
      </c>
      <c r="K31" s="10">
        <f>IFERROR(IF(COUNTA(A31:H31)=0,"",IF(OR(A31="",B31="",C31="",D31="",E31="",F31="",G31=""),"Review missing input",IF(OR(F31&lt;=0,F31&gt;Assumptions!$F$7),"Review amount",IF(AND(G31="Posted",B31&gt;TODAY()),"Review future posted date",IF(F31&gt;Assumptions!$F$6,"Review large draw",IF(G31="Voided","Excluded",IF(G31="Planned","Planned","Ready"))))))),"Review input")</f>
        <v/>
      </c>
    </row>
    <row r="32">
      <c r="A32" s="16" t="n"/>
      <c r="B32" s="17" t="n"/>
      <c r="C32" s="16" t="n"/>
      <c r="D32" s="16" t="n"/>
      <c r="E32" s="18" t="n"/>
      <c r="F32" s="19" t="n"/>
      <c r="G32" s="18" t="n"/>
      <c r="H32" s="20" t="n"/>
      <c r="I32" s="30">
        <f>IFERROR(IF(B32="","",DATE(YEAR(B32),MONTH(B32),1)),"")</f>
        <v/>
      </c>
      <c r="J32" s="14">
        <f>IFERROR(IF(OR(B32="",F32="",G32=""),"",IF(G32="Posted",F32,"")),"")</f>
        <v/>
      </c>
      <c r="K32" s="13">
        <f>IFERROR(IF(COUNTA(A32:H32)=0,"",IF(OR(A32="",B32="",C32="",D32="",E32="",F32="",G32=""),"Review missing input",IF(OR(F32&lt;=0,F32&gt;Assumptions!$F$7),"Review amount",IF(AND(G32="Posted",B32&gt;TODAY()),"Review future posted date",IF(F32&gt;Assumptions!$F$6,"Review large draw",IF(G32="Voided","Excluded",IF(G32="Planned","Planned","Ready"))))))),"Review input")</f>
        <v/>
      </c>
    </row>
    <row r="33">
      <c r="A33" s="16" t="n"/>
      <c r="B33" s="17" t="n"/>
      <c r="C33" s="16" t="n"/>
      <c r="D33" s="16" t="n"/>
      <c r="E33" s="18" t="n"/>
      <c r="F33" s="19" t="n"/>
      <c r="G33" s="18" t="n"/>
      <c r="H33" s="20" t="n"/>
      <c r="I33" s="29">
        <f>IFERROR(IF(B33="","",DATE(YEAR(B33),MONTH(B33),1)),"")</f>
        <v/>
      </c>
      <c r="J33" s="11">
        <f>IFERROR(IF(OR(B33="",F33="",G33=""),"",IF(G33="Posted",F33,"")),"")</f>
        <v/>
      </c>
      <c r="K33" s="10">
        <f>IFERROR(IF(COUNTA(A33:H33)=0,"",IF(OR(A33="",B33="",C33="",D33="",E33="",F33="",G33=""),"Review missing input",IF(OR(F33&lt;=0,F33&gt;Assumptions!$F$7),"Review amount",IF(AND(G33="Posted",B33&gt;TODAY()),"Review future posted date",IF(F33&gt;Assumptions!$F$6,"Review large draw",IF(G33="Voided","Excluded",IF(G33="Planned","Planned","Ready"))))))),"Review input")</f>
        <v/>
      </c>
    </row>
    <row r="34">
      <c r="A34" s="16" t="n"/>
      <c r="B34" s="17" t="n"/>
      <c r="C34" s="16" t="n"/>
      <c r="D34" s="16" t="n"/>
      <c r="E34" s="18" t="n"/>
      <c r="F34" s="19" t="n"/>
      <c r="G34" s="18" t="n"/>
      <c r="H34" s="20" t="n"/>
      <c r="I34" s="30">
        <f>IFERROR(IF(B34="","",DATE(YEAR(B34),MONTH(B34),1)),"")</f>
        <v/>
      </c>
      <c r="J34" s="14">
        <f>IFERROR(IF(OR(B34="",F34="",G34=""),"",IF(G34="Posted",F34,"")),"")</f>
        <v/>
      </c>
      <c r="K34" s="13">
        <f>IFERROR(IF(COUNTA(A34:H34)=0,"",IF(OR(A34="",B34="",C34="",D34="",E34="",F34="",G34=""),"Review missing input",IF(OR(F34&lt;=0,F34&gt;Assumptions!$F$7),"Review amount",IF(AND(G34="Posted",B34&gt;TODAY()),"Review future posted date",IF(F34&gt;Assumptions!$F$6,"Review large draw",IF(G34="Voided","Excluded",IF(G34="Planned","Planned","Ready"))))))),"Review input")</f>
        <v/>
      </c>
    </row>
    <row r="35">
      <c r="A35" s="16" t="n"/>
      <c r="B35" s="17" t="n"/>
      <c r="C35" s="16" t="n"/>
      <c r="D35" s="16" t="n"/>
      <c r="E35" s="18" t="n"/>
      <c r="F35" s="19" t="n"/>
      <c r="G35" s="18" t="n"/>
      <c r="H35" s="20" t="n"/>
      <c r="I35" s="29">
        <f>IFERROR(IF(B35="","",DATE(YEAR(B35),MONTH(B35),1)),"")</f>
        <v/>
      </c>
      <c r="J35" s="11">
        <f>IFERROR(IF(OR(B35="",F35="",G35=""),"",IF(G35="Posted",F35,"")),"")</f>
        <v/>
      </c>
      <c r="K35" s="10">
        <f>IFERROR(IF(COUNTA(A35:H35)=0,"",IF(OR(A35="",B35="",C35="",D35="",E35="",F35="",G35=""),"Review missing input",IF(OR(F35&lt;=0,F35&gt;Assumptions!$F$7),"Review amount",IF(AND(G35="Posted",B35&gt;TODAY()),"Review future posted date",IF(F35&gt;Assumptions!$F$6,"Review large draw",IF(G35="Voided","Excluded",IF(G35="Planned","Planned","Ready"))))))),"Review input")</f>
        <v/>
      </c>
    </row>
    <row r="36">
      <c r="A36" s="16" t="n"/>
      <c r="B36" s="17" t="n"/>
      <c r="C36" s="16" t="n"/>
      <c r="D36" s="16" t="n"/>
      <c r="E36" s="18" t="n"/>
      <c r="F36" s="19" t="n"/>
      <c r="G36" s="18" t="n"/>
      <c r="H36" s="20" t="n"/>
      <c r="I36" s="30">
        <f>IFERROR(IF(B36="","",DATE(YEAR(B36),MONTH(B36),1)),"")</f>
        <v/>
      </c>
      <c r="J36" s="14">
        <f>IFERROR(IF(OR(B36="",F36="",G36=""),"",IF(G36="Posted",F36,"")),"")</f>
        <v/>
      </c>
      <c r="K36" s="13">
        <f>IFERROR(IF(COUNTA(A36:H36)=0,"",IF(OR(A36="",B36="",C36="",D36="",E36="",F36="",G36=""),"Review missing input",IF(OR(F36&lt;=0,F36&gt;Assumptions!$F$7),"Review amount",IF(AND(G36="Posted",B36&gt;TODAY()),"Review future posted date",IF(F36&gt;Assumptions!$F$6,"Review large draw",IF(G36="Voided","Excluded",IF(G36="Planned","Planned","Ready"))))))),"Review input")</f>
        <v/>
      </c>
    </row>
    <row r="37">
      <c r="A37" s="16" t="n"/>
      <c r="B37" s="17" t="n"/>
      <c r="C37" s="16" t="n"/>
      <c r="D37" s="16" t="n"/>
      <c r="E37" s="18" t="n"/>
      <c r="F37" s="19" t="n"/>
      <c r="G37" s="18" t="n"/>
      <c r="H37" s="20" t="n"/>
      <c r="I37" s="29">
        <f>IFERROR(IF(B37="","",DATE(YEAR(B37),MONTH(B37),1)),"")</f>
        <v/>
      </c>
      <c r="J37" s="11">
        <f>IFERROR(IF(OR(B37="",F37="",G37=""),"",IF(G37="Posted",F37,"")),"")</f>
        <v/>
      </c>
      <c r="K37" s="10">
        <f>IFERROR(IF(COUNTA(A37:H37)=0,"",IF(OR(A37="",B37="",C37="",D37="",E37="",F37="",G37=""),"Review missing input",IF(OR(F37&lt;=0,F37&gt;Assumptions!$F$7),"Review amount",IF(AND(G37="Posted",B37&gt;TODAY()),"Review future posted date",IF(F37&gt;Assumptions!$F$6,"Review large draw",IF(G37="Voided","Excluded",IF(G37="Planned","Planned","Ready"))))))),"Review input")</f>
        <v/>
      </c>
    </row>
    <row r="38">
      <c r="A38" s="16" t="n"/>
      <c r="B38" s="17" t="n"/>
      <c r="C38" s="16" t="n"/>
      <c r="D38" s="16" t="n"/>
      <c r="E38" s="18" t="n"/>
      <c r="F38" s="19" t="n"/>
      <c r="G38" s="18" t="n"/>
      <c r="H38" s="20" t="n"/>
      <c r="I38" s="30">
        <f>IFERROR(IF(B38="","",DATE(YEAR(B38),MONTH(B38),1)),"")</f>
        <v/>
      </c>
      <c r="J38" s="14">
        <f>IFERROR(IF(OR(B38="",F38="",G38=""),"",IF(G38="Posted",F38,"")),"")</f>
        <v/>
      </c>
      <c r="K38" s="13">
        <f>IFERROR(IF(COUNTA(A38:H38)=0,"",IF(OR(A38="",B38="",C38="",D38="",E38="",F38="",G38=""),"Review missing input",IF(OR(F38&lt;=0,F38&gt;Assumptions!$F$7),"Review amount",IF(AND(G38="Posted",B38&gt;TODAY()),"Review future posted date",IF(F38&gt;Assumptions!$F$6,"Review large draw",IF(G38="Voided","Excluded",IF(G38="Planned","Planned","Ready"))))))),"Review input")</f>
        <v/>
      </c>
    </row>
    <row r="39">
      <c r="A39" s="16" t="n"/>
      <c r="B39" s="17" t="n"/>
      <c r="C39" s="16" t="n"/>
      <c r="D39" s="16" t="n"/>
      <c r="E39" s="18" t="n"/>
      <c r="F39" s="19" t="n"/>
      <c r="G39" s="18" t="n"/>
      <c r="H39" s="20" t="n"/>
      <c r="I39" s="29">
        <f>IFERROR(IF(B39="","",DATE(YEAR(B39),MONTH(B39),1)),"")</f>
        <v/>
      </c>
      <c r="J39" s="11">
        <f>IFERROR(IF(OR(B39="",F39="",G39=""),"",IF(G39="Posted",F39,"")),"")</f>
        <v/>
      </c>
      <c r="K39" s="10">
        <f>IFERROR(IF(COUNTA(A39:H39)=0,"",IF(OR(A39="",B39="",C39="",D39="",E39="",F39="",G39=""),"Review missing input",IF(OR(F39&lt;=0,F39&gt;Assumptions!$F$7),"Review amount",IF(AND(G39="Posted",B39&gt;TODAY()),"Review future posted date",IF(F39&gt;Assumptions!$F$6,"Review large draw",IF(G39="Voided","Excluded",IF(G39="Planned","Planned","Ready"))))))),"Review input")</f>
        <v/>
      </c>
    </row>
    <row r="40">
      <c r="A40" s="16" t="n"/>
      <c r="B40" s="17" t="n"/>
      <c r="C40" s="16" t="n"/>
      <c r="D40" s="16" t="n"/>
      <c r="E40" s="18" t="n"/>
      <c r="F40" s="19" t="n"/>
      <c r="G40" s="18" t="n"/>
      <c r="H40" s="20" t="n"/>
      <c r="I40" s="30">
        <f>IFERROR(IF(B40="","",DATE(YEAR(B40),MONTH(B40),1)),"")</f>
        <v/>
      </c>
      <c r="J40" s="14">
        <f>IFERROR(IF(OR(B40="",F40="",G40=""),"",IF(G40="Posted",F40,"")),"")</f>
        <v/>
      </c>
      <c r="K40" s="13">
        <f>IFERROR(IF(COUNTA(A40:H40)=0,"",IF(OR(A40="",B40="",C40="",D40="",E40="",F40="",G40=""),"Review missing input",IF(OR(F40&lt;=0,F40&gt;Assumptions!$F$7),"Review amount",IF(AND(G40="Posted",B40&gt;TODAY()),"Review future posted date",IF(F40&gt;Assumptions!$F$6,"Review large draw",IF(G40="Voided","Excluded",IF(G40="Planned","Planned","Ready"))))))),"Review input")</f>
        <v/>
      </c>
    </row>
    <row r="41">
      <c r="A41" s="16" t="n"/>
      <c r="B41" s="17" t="n"/>
      <c r="C41" s="16" t="n"/>
      <c r="D41" s="16" t="n"/>
      <c r="E41" s="18" t="n"/>
      <c r="F41" s="19" t="n"/>
      <c r="G41" s="18" t="n"/>
      <c r="H41" s="20" t="n"/>
      <c r="I41" s="29">
        <f>IFERROR(IF(B41="","",DATE(YEAR(B41),MONTH(B41),1)),"")</f>
        <v/>
      </c>
      <c r="J41" s="11">
        <f>IFERROR(IF(OR(B41="",F41="",G41=""),"",IF(G41="Posted",F41,"")),"")</f>
        <v/>
      </c>
      <c r="K41" s="10">
        <f>IFERROR(IF(COUNTA(A41:H41)=0,"",IF(OR(A41="",B41="",C41="",D41="",E41="",F41="",G41=""),"Review missing input",IF(OR(F41&lt;=0,F41&gt;Assumptions!$F$7),"Review amount",IF(AND(G41="Posted",B41&gt;TODAY()),"Review future posted date",IF(F41&gt;Assumptions!$F$6,"Review large draw",IF(G41="Voided","Excluded",IF(G41="Planned","Planned","Ready"))))))),"Review input")</f>
        <v/>
      </c>
    </row>
    <row r="42">
      <c r="A42" s="16" t="n"/>
      <c r="B42" s="17" t="n"/>
      <c r="C42" s="16" t="n"/>
      <c r="D42" s="16" t="n"/>
      <c r="E42" s="18" t="n"/>
      <c r="F42" s="19" t="n"/>
      <c r="G42" s="18" t="n"/>
      <c r="H42" s="20" t="n"/>
      <c r="I42" s="30">
        <f>IFERROR(IF(B42="","",DATE(YEAR(B42),MONTH(B42),1)),"")</f>
        <v/>
      </c>
      <c r="J42" s="14">
        <f>IFERROR(IF(OR(B42="",F42="",G42=""),"",IF(G42="Posted",F42,"")),"")</f>
        <v/>
      </c>
      <c r="K42" s="13">
        <f>IFERROR(IF(COUNTA(A42:H42)=0,"",IF(OR(A42="",B42="",C42="",D42="",E42="",F42="",G42=""),"Review missing input",IF(OR(F42&lt;=0,F42&gt;Assumptions!$F$7),"Review amount",IF(AND(G42="Posted",B42&gt;TODAY()),"Review future posted date",IF(F42&gt;Assumptions!$F$6,"Review large draw",IF(G42="Voided","Excluded",IF(G42="Planned","Planned","Ready"))))))),"Review input")</f>
        <v/>
      </c>
    </row>
    <row r="43">
      <c r="A43" s="16" t="n"/>
      <c r="B43" s="17" t="n"/>
      <c r="C43" s="16" t="n"/>
      <c r="D43" s="16" t="n"/>
      <c r="E43" s="18" t="n"/>
      <c r="F43" s="19" t="n"/>
      <c r="G43" s="18" t="n"/>
      <c r="H43" s="20" t="n"/>
      <c r="I43" s="29">
        <f>IFERROR(IF(B43="","",DATE(YEAR(B43),MONTH(B43),1)),"")</f>
        <v/>
      </c>
      <c r="J43" s="11">
        <f>IFERROR(IF(OR(B43="",F43="",G43=""),"",IF(G43="Posted",F43,"")),"")</f>
        <v/>
      </c>
      <c r="K43" s="10">
        <f>IFERROR(IF(COUNTA(A43:H43)=0,"",IF(OR(A43="",B43="",C43="",D43="",E43="",F43="",G43=""),"Review missing input",IF(OR(F43&lt;=0,F43&gt;Assumptions!$F$7),"Review amount",IF(AND(G43="Posted",B43&gt;TODAY()),"Review future posted date",IF(F43&gt;Assumptions!$F$6,"Review large draw",IF(G43="Voided","Excluded",IF(G43="Planned","Planned","Ready"))))))),"Review input")</f>
        <v/>
      </c>
    </row>
    <row r="44">
      <c r="A44" s="16" t="n"/>
      <c r="B44" s="17" t="n"/>
      <c r="C44" s="16" t="n"/>
      <c r="D44" s="16" t="n"/>
      <c r="E44" s="18" t="n"/>
      <c r="F44" s="19" t="n"/>
      <c r="G44" s="18" t="n"/>
      <c r="H44" s="20" t="n"/>
      <c r="I44" s="30">
        <f>IFERROR(IF(B44="","",DATE(YEAR(B44),MONTH(B44),1)),"")</f>
        <v/>
      </c>
      <c r="J44" s="14">
        <f>IFERROR(IF(OR(B44="",F44="",G44=""),"",IF(G44="Posted",F44,"")),"")</f>
        <v/>
      </c>
      <c r="K44" s="13">
        <f>IFERROR(IF(COUNTA(A44:H44)=0,"",IF(OR(A44="",B44="",C44="",D44="",E44="",F44="",G44=""),"Review missing input",IF(OR(F44&lt;=0,F44&gt;Assumptions!$F$7),"Review amount",IF(AND(G44="Posted",B44&gt;TODAY()),"Review future posted date",IF(F44&gt;Assumptions!$F$6,"Review large draw",IF(G44="Voided","Excluded",IF(G44="Planned","Planned","Ready"))))))),"Review input")</f>
        <v/>
      </c>
    </row>
    <row r="45">
      <c r="A45" s="16" t="n"/>
      <c r="B45" s="17" t="n"/>
      <c r="C45" s="16" t="n"/>
      <c r="D45" s="16" t="n"/>
      <c r="E45" s="18" t="n"/>
      <c r="F45" s="19" t="n"/>
      <c r="G45" s="18" t="n"/>
      <c r="H45" s="20" t="n"/>
      <c r="I45" s="29">
        <f>IFERROR(IF(B45="","",DATE(YEAR(B45),MONTH(B45),1)),"")</f>
        <v/>
      </c>
      <c r="J45" s="11">
        <f>IFERROR(IF(OR(B45="",F45="",G45=""),"",IF(G45="Posted",F45,"")),"")</f>
        <v/>
      </c>
      <c r="K45" s="10">
        <f>IFERROR(IF(COUNTA(A45:H45)=0,"",IF(OR(A45="",B45="",C45="",D45="",E45="",F45="",G45=""),"Review missing input",IF(OR(F45&lt;=0,F45&gt;Assumptions!$F$7),"Review amount",IF(AND(G45="Posted",B45&gt;TODAY()),"Review future posted date",IF(F45&gt;Assumptions!$F$6,"Review large draw",IF(G45="Voided","Excluded",IF(G45="Planned","Planned","Ready"))))))),"Review input")</f>
        <v/>
      </c>
    </row>
    <row r="46">
      <c r="A46" s="16" t="n"/>
      <c r="B46" s="17" t="n"/>
      <c r="C46" s="16" t="n"/>
      <c r="D46" s="16" t="n"/>
      <c r="E46" s="18" t="n"/>
      <c r="F46" s="19" t="n"/>
      <c r="G46" s="18" t="n"/>
      <c r="H46" s="20" t="n"/>
      <c r="I46" s="30">
        <f>IFERROR(IF(B46="","",DATE(YEAR(B46),MONTH(B46),1)),"")</f>
        <v/>
      </c>
      <c r="J46" s="14">
        <f>IFERROR(IF(OR(B46="",F46="",G46=""),"",IF(G46="Posted",F46,"")),"")</f>
        <v/>
      </c>
      <c r="K46" s="13">
        <f>IFERROR(IF(COUNTA(A46:H46)=0,"",IF(OR(A46="",B46="",C46="",D46="",E46="",F46="",G46=""),"Review missing input",IF(OR(F46&lt;=0,F46&gt;Assumptions!$F$7),"Review amount",IF(AND(G46="Posted",B46&gt;TODAY()),"Review future posted date",IF(F46&gt;Assumptions!$F$6,"Review large draw",IF(G46="Voided","Excluded",IF(G46="Planned","Planned","Ready"))))))),"Review input")</f>
        <v/>
      </c>
    </row>
    <row r="47">
      <c r="A47" s="16" t="n"/>
      <c r="B47" s="17" t="n"/>
      <c r="C47" s="16" t="n"/>
      <c r="D47" s="16" t="n"/>
      <c r="E47" s="18" t="n"/>
      <c r="F47" s="19" t="n"/>
      <c r="G47" s="18" t="n"/>
      <c r="H47" s="20" t="n"/>
      <c r="I47" s="29">
        <f>IFERROR(IF(B47="","",DATE(YEAR(B47),MONTH(B47),1)),"")</f>
        <v/>
      </c>
      <c r="J47" s="11">
        <f>IFERROR(IF(OR(B47="",F47="",G47=""),"",IF(G47="Posted",F47,"")),"")</f>
        <v/>
      </c>
      <c r="K47" s="10">
        <f>IFERROR(IF(COUNTA(A47:H47)=0,"",IF(OR(A47="",B47="",C47="",D47="",E47="",F47="",G47=""),"Review missing input",IF(OR(F47&lt;=0,F47&gt;Assumptions!$F$7),"Review amount",IF(AND(G47="Posted",B47&gt;TODAY()),"Review future posted date",IF(F47&gt;Assumptions!$F$6,"Review large draw",IF(G47="Voided","Excluded",IF(G47="Planned","Planned","Ready"))))))),"Review input")</f>
        <v/>
      </c>
    </row>
    <row r="48">
      <c r="A48" s="16" t="n"/>
      <c r="B48" s="17" t="n"/>
      <c r="C48" s="16" t="n"/>
      <c r="D48" s="16" t="n"/>
      <c r="E48" s="18" t="n"/>
      <c r="F48" s="19" t="n"/>
      <c r="G48" s="18" t="n"/>
      <c r="H48" s="20" t="n"/>
      <c r="I48" s="30">
        <f>IFERROR(IF(B48="","",DATE(YEAR(B48),MONTH(B48),1)),"")</f>
        <v/>
      </c>
      <c r="J48" s="14">
        <f>IFERROR(IF(OR(B48="",F48="",G48=""),"",IF(G48="Posted",F48,"")),"")</f>
        <v/>
      </c>
      <c r="K48" s="13">
        <f>IFERROR(IF(COUNTA(A48:H48)=0,"",IF(OR(A48="",B48="",C48="",D48="",E48="",F48="",G48=""),"Review missing input",IF(OR(F48&lt;=0,F48&gt;Assumptions!$F$7),"Review amount",IF(AND(G48="Posted",B48&gt;TODAY()),"Review future posted date",IF(F48&gt;Assumptions!$F$6,"Review large draw",IF(G48="Voided","Excluded",IF(G48="Planned","Planned","Ready"))))))),"Review input")</f>
        <v/>
      </c>
    </row>
    <row r="49">
      <c r="A49" s="16" t="n"/>
      <c r="B49" s="17" t="n"/>
      <c r="C49" s="16" t="n"/>
      <c r="D49" s="16" t="n"/>
      <c r="E49" s="18" t="n"/>
      <c r="F49" s="19" t="n"/>
      <c r="G49" s="18" t="n"/>
      <c r="H49" s="20" t="n"/>
      <c r="I49" s="29">
        <f>IFERROR(IF(B49="","",DATE(YEAR(B49),MONTH(B49),1)),"")</f>
        <v/>
      </c>
      <c r="J49" s="11">
        <f>IFERROR(IF(OR(B49="",F49="",G49=""),"",IF(G49="Posted",F49,"")),"")</f>
        <v/>
      </c>
      <c r="K49" s="10">
        <f>IFERROR(IF(COUNTA(A49:H49)=0,"",IF(OR(A49="",B49="",C49="",D49="",E49="",F49="",G49=""),"Review missing input",IF(OR(F49&lt;=0,F49&gt;Assumptions!$F$7),"Review amount",IF(AND(G49="Posted",B49&gt;TODAY()),"Review future posted date",IF(F49&gt;Assumptions!$F$6,"Review large draw",IF(G49="Voided","Excluded",IF(G49="Planned","Planned","Ready"))))))),"Review input")</f>
        <v/>
      </c>
    </row>
    <row r="50">
      <c r="A50" s="16" t="n"/>
      <c r="B50" s="17" t="n"/>
      <c r="C50" s="16" t="n"/>
      <c r="D50" s="16" t="n"/>
      <c r="E50" s="18" t="n"/>
      <c r="F50" s="19" t="n"/>
      <c r="G50" s="18" t="n"/>
      <c r="H50" s="20" t="n"/>
      <c r="I50" s="30">
        <f>IFERROR(IF(B50="","",DATE(YEAR(B50),MONTH(B50),1)),"")</f>
        <v/>
      </c>
      <c r="J50" s="14">
        <f>IFERROR(IF(OR(B50="",F50="",G50=""),"",IF(G50="Posted",F50,"")),"")</f>
        <v/>
      </c>
      <c r="K50" s="13">
        <f>IFERROR(IF(COUNTA(A50:H50)=0,"",IF(OR(A50="",B50="",C50="",D50="",E50="",F50="",G50=""),"Review missing input",IF(OR(F50&lt;=0,F50&gt;Assumptions!$F$7),"Review amount",IF(AND(G50="Posted",B50&gt;TODAY()),"Review future posted date",IF(F50&gt;Assumptions!$F$6,"Review large draw",IF(G50="Voided","Excluded",IF(G50="Planned","Planned","Ready"))))))),"Review input")</f>
        <v/>
      </c>
    </row>
    <row r="51">
      <c r="A51" s="16" t="n"/>
      <c r="B51" s="17" t="n"/>
      <c r="C51" s="16" t="n"/>
      <c r="D51" s="16" t="n"/>
      <c r="E51" s="18" t="n"/>
      <c r="F51" s="19" t="n"/>
      <c r="G51" s="18" t="n"/>
      <c r="H51" s="20" t="n"/>
      <c r="I51" s="29">
        <f>IFERROR(IF(B51="","",DATE(YEAR(B51),MONTH(B51),1)),"")</f>
        <v/>
      </c>
      <c r="J51" s="11">
        <f>IFERROR(IF(OR(B51="",F51="",G51=""),"",IF(G51="Posted",F51,"")),"")</f>
        <v/>
      </c>
      <c r="K51" s="10">
        <f>IFERROR(IF(COUNTA(A51:H51)=0,"",IF(OR(A51="",B51="",C51="",D51="",E51="",F51="",G51=""),"Review missing input",IF(OR(F51&lt;=0,F51&gt;Assumptions!$F$7),"Review amount",IF(AND(G51="Posted",B51&gt;TODAY()),"Review future posted date",IF(F51&gt;Assumptions!$F$6,"Review large draw",IF(G51="Voided","Excluded",IF(G51="Planned","Planned","Ready"))))))),"Review input")</f>
        <v/>
      </c>
    </row>
    <row r="52">
      <c r="A52" s="16" t="n"/>
      <c r="B52" s="17" t="n"/>
      <c r="C52" s="16" t="n"/>
      <c r="D52" s="16" t="n"/>
      <c r="E52" s="18" t="n"/>
      <c r="F52" s="19" t="n"/>
      <c r="G52" s="18" t="n"/>
      <c r="H52" s="20" t="n"/>
      <c r="I52" s="30">
        <f>IFERROR(IF(B52="","",DATE(YEAR(B52),MONTH(B52),1)),"")</f>
        <v/>
      </c>
      <c r="J52" s="14">
        <f>IFERROR(IF(OR(B52="",F52="",G52=""),"",IF(G52="Posted",F52,"")),"")</f>
        <v/>
      </c>
      <c r="K52" s="13">
        <f>IFERROR(IF(COUNTA(A52:H52)=0,"",IF(OR(A52="",B52="",C52="",D52="",E52="",F52="",G52=""),"Review missing input",IF(OR(F52&lt;=0,F52&gt;Assumptions!$F$7),"Review amount",IF(AND(G52="Posted",B52&gt;TODAY()),"Review future posted date",IF(F52&gt;Assumptions!$F$6,"Review large draw",IF(G52="Voided","Excluded",IF(G52="Planned","Planned","Ready"))))))),"Review input")</f>
        <v/>
      </c>
    </row>
    <row r="53">
      <c r="A53" s="16" t="n"/>
      <c r="B53" s="17" t="n"/>
      <c r="C53" s="16" t="n"/>
      <c r="D53" s="16" t="n"/>
      <c r="E53" s="18" t="n"/>
      <c r="F53" s="19" t="n"/>
      <c r="G53" s="18" t="n"/>
      <c r="H53" s="20" t="n"/>
      <c r="I53" s="29">
        <f>IFERROR(IF(B53="","",DATE(YEAR(B53),MONTH(B53),1)),"")</f>
        <v/>
      </c>
      <c r="J53" s="11">
        <f>IFERROR(IF(OR(B53="",F53="",G53=""),"",IF(G53="Posted",F53,"")),"")</f>
        <v/>
      </c>
      <c r="K53" s="10">
        <f>IFERROR(IF(COUNTA(A53:H53)=0,"",IF(OR(A53="",B53="",C53="",D53="",E53="",F53="",G53=""),"Review missing input",IF(OR(F53&lt;=0,F53&gt;Assumptions!$F$7),"Review amount",IF(AND(G53="Posted",B53&gt;TODAY()),"Review future posted date",IF(F53&gt;Assumptions!$F$6,"Review large draw",IF(G53="Voided","Excluded",IF(G53="Planned","Planned","Ready"))))))),"Review input")</f>
        <v/>
      </c>
    </row>
    <row r="54">
      <c r="A54" s="16" t="n"/>
      <c r="B54" s="17" t="n"/>
      <c r="C54" s="16" t="n"/>
      <c r="D54" s="16" t="n"/>
      <c r="E54" s="18" t="n"/>
      <c r="F54" s="19" t="n"/>
      <c r="G54" s="18" t="n"/>
      <c r="H54" s="20" t="n"/>
      <c r="I54" s="30">
        <f>IFERROR(IF(B54="","",DATE(YEAR(B54),MONTH(B54),1)),"")</f>
        <v/>
      </c>
      <c r="J54" s="14">
        <f>IFERROR(IF(OR(B54="",F54="",G54=""),"",IF(G54="Posted",F54,"")),"")</f>
        <v/>
      </c>
      <c r="K54" s="13">
        <f>IFERROR(IF(COUNTA(A54:H54)=0,"",IF(OR(A54="",B54="",C54="",D54="",E54="",F54="",G54=""),"Review missing input",IF(OR(F54&lt;=0,F54&gt;Assumptions!$F$7),"Review amount",IF(AND(G54="Posted",B54&gt;TODAY()),"Review future posted date",IF(F54&gt;Assumptions!$F$6,"Review large draw",IF(G54="Voided","Excluded",IF(G54="Planned","Planned","Ready"))))))),"Review input")</f>
        <v/>
      </c>
    </row>
    <row r="55">
      <c r="A55" s="16" t="n"/>
      <c r="B55" s="17" t="n"/>
      <c r="C55" s="16" t="n"/>
      <c r="D55" s="16" t="n"/>
      <c r="E55" s="18" t="n"/>
      <c r="F55" s="19" t="n"/>
      <c r="G55" s="18" t="n"/>
      <c r="H55" s="20" t="n"/>
      <c r="I55" s="29">
        <f>IFERROR(IF(B55="","",DATE(YEAR(B55),MONTH(B55),1)),"")</f>
        <v/>
      </c>
      <c r="J55" s="11">
        <f>IFERROR(IF(OR(B55="",F55="",G55=""),"",IF(G55="Posted",F55,"")),"")</f>
        <v/>
      </c>
      <c r="K55" s="10">
        <f>IFERROR(IF(COUNTA(A55:H55)=0,"",IF(OR(A55="",B55="",C55="",D55="",E55="",F55="",G55=""),"Review missing input",IF(OR(F55&lt;=0,F55&gt;Assumptions!$F$7),"Review amount",IF(AND(G55="Posted",B55&gt;TODAY()),"Review future posted date",IF(F55&gt;Assumptions!$F$6,"Review large draw",IF(G55="Voided","Excluded",IF(G55="Planned","Planned","Ready"))))))),"Review input")</f>
        <v/>
      </c>
    </row>
    <row r="56">
      <c r="A56" s="16" t="n"/>
      <c r="B56" s="17" t="n"/>
      <c r="C56" s="16" t="n"/>
      <c r="D56" s="16" t="n"/>
      <c r="E56" s="18" t="n"/>
      <c r="F56" s="19" t="n"/>
      <c r="G56" s="18" t="n"/>
      <c r="H56" s="20" t="n"/>
      <c r="I56" s="30">
        <f>IFERROR(IF(B56="","",DATE(YEAR(B56),MONTH(B56),1)),"")</f>
        <v/>
      </c>
      <c r="J56" s="14">
        <f>IFERROR(IF(OR(B56="",F56="",G56=""),"",IF(G56="Posted",F56,"")),"")</f>
        <v/>
      </c>
      <c r="K56" s="13">
        <f>IFERROR(IF(COUNTA(A56:H56)=0,"",IF(OR(A56="",B56="",C56="",D56="",E56="",F56="",G56=""),"Review missing input",IF(OR(F56&lt;=0,F56&gt;Assumptions!$F$7),"Review amount",IF(AND(G56="Posted",B56&gt;TODAY()),"Review future posted date",IF(F56&gt;Assumptions!$F$6,"Review large draw",IF(G56="Voided","Excluded",IF(G56="Planned","Planned","Ready"))))))),"Review input")</f>
        <v/>
      </c>
    </row>
    <row r="57">
      <c r="A57" s="16" t="n"/>
      <c r="B57" s="17" t="n"/>
      <c r="C57" s="16" t="n"/>
      <c r="D57" s="16" t="n"/>
      <c r="E57" s="18" t="n"/>
      <c r="F57" s="19" t="n"/>
      <c r="G57" s="18" t="n"/>
      <c r="H57" s="20" t="n"/>
      <c r="I57" s="29">
        <f>IFERROR(IF(B57="","",DATE(YEAR(B57),MONTH(B57),1)),"")</f>
        <v/>
      </c>
      <c r="J57" s="11">
        <f>IFERROR(IF(OR(B57="",F57="",G57=""),"",IF(G57="Posted",F57,"")),"")</f>
        <v/>
      </c>
      <c r="K57" s="10">
        <f>IFERROR(IF(COUNTA(A57:H57)=0,"",IF(OR(A57="",B57="",C57="",D57="",E57="",F57="",G57=""),"Review missing input",IF(OR(F57&lt;=0,F57&gt;Assumptions!$F$7),"Review amount",IF(AND(G57="Posted",B57&gt;TODAY()),"Review future posted date",IF(F57&gt;Assumptions!$F$6,"Review large draw",IF(G57="Voided","Excluded",IF(G57="Planned","Planned","Ready"))))))),"Review input")</f>
        <v/>
      </c>
    </row>
    <row r="58">
      <c r="A58" s="16" t="n"/>
      <c r="B58" s="17" t="n"/>
      <c r="C58" s="16" t="n"/>
      <c r="D58" s="16" t="n"/>
      <c r="E58" s="18" t="n"/>
      <c r="F58" s="19" t="n"/>
      <c r="G58" s="18" t="n"/>
      <c r="H58" s="20" t="n"/>
      <c r="I58" s="30">
        <f>IFERROR(IF(B58="","",DATE(YEAR(B58),MONTH(B58),1)),"")</f>
        <v/>
      </c>
      <c r="J58" s="14">
        <f>IFERROR(IF(OR(B58="",F58="",G58=""),"",IF(G58="Posted",F58,"")),"")</f>
        <v/>
      </c>
      <c r="K58" s="13">
        <f>IFERROR(IF(COUNTA(A58:H58)=0,"",IF(OR(A58="",B58="",C58="",D58="",E58="",F58="",G58=""),"Review missing input",IF(OR(F58&lt;=0,F58&gt;Assumptions!$F$7),"Review amount",IF(AND(G58="Posted",B58&gt;TODAY()),"Review future posted date",IF(F58&gt;Assumptions!$F$6,"Review large draw",IF(G58="Voided","Excluded",IF(G58="Planned","Planned","Ready"))))))),"Review input")</f>
        <v/>
      </c>
    </row>
    <row r="59">
      <c r="A59" s="16" t="n"/>
      <c r="B59" s="17" t="n"/>
      <c r="C59" s="16" t="n"/>
      <c r="D59" s="16" t="n"/>
      <c r="E59" s="18" t="n"/>
      <c r="F59" s="19" t="n"/>
      <c r="G59" s="18" t="n"/>
      <c r="H59" s="20" t="n"/>
      <c r="I59" s="29">
        <f>IFERROR(IF(B59="","",DATE(YEAR(B59),MONTH(B59),1)),"")</f>
        <v/>
      </c>
      <c r="J59" s="11">
        <f>IFERROR(IF(OR(B59="",F59="",G59=""),"",IF(G59="Posted",F59,"")),"")</f>
        <v/>
      </c>
      <c r="K59" s="10">
        <f>IFERROR(IF(COUNTA(A59:H59)=0,"",IF(OR(A59="",B59="",C59="",D59="",E59="",F59="",G59=""),"Review missing input",IF(OR(F59&lt;=0,F59&gt;Assumptions!$F$7),"Review amount",IF(AND(G59="Posted",B59&gt;TODAY()),"Review future posted date",IF(F59&gt;Assumptions!$F$6,"Review large draw",IF(G59="Voided","Excluded",IF(G59="Planned","Planned","Ready"))))))),"Review input")</f>
        <v/>
      </c>
    </row>
    <row r="60">
      <c r="A60" s="16" t="n"/>
      <c r="B60" s="17" t="n"/>
      <c r="C60" s="16" t="n"/>
      <c r="D60" s="16" t="n"/>
      <c r="E60" s="18" t="n"/>
      <c r="F60" s="19" t="n"/>
      <c r="G60" s="18" t="n"/>
      <c r="H60" s="20" t="n"/>
      <c r="I60" s="30">
        <f>IFERROR(IF(B60="","",DATE(YEAR(B60),MONTH(B60),1)),"")</f>
        <v/>
      </c>
      <c r="J60" s="14">
        <f>IFERROR(IF(OR(B60="",F60="",G60=""),"",IF(G60="Posted",F60,"")),"")</f>
        <v/>
      </c>
      <c r="K60" s="13">
        <f>IFERROR(IF(COUNTA(A60:H60)=0,"",IF(OR(A60="",B60="",C60="",D60="",E60="",F60="",G60=""),"Review missing input",IF(OR(F60&lt;=0,F60&gt;Assumptions!$F$7),"Review amount",IF(AND(G60="Posted",B60&gt;TODAY()),"Review future posted date",IF(F60&gt;Assumptions!$F$6,"Review large draw",IF(G60="Voided","Excluded",IF(G60="Planned","Planned","Ready"))))))),"Review input")</f>
        <v/>
      </c>
    </row>
    <row r="61">
      <c r="A61" s="16" t="n"/>
      <c r="B61" s="17" t="n"/>
      <c r="C61" s="16" t="n"/>
      <c r="D61" s="16" t="n"/>
      <c r="E61" s="18" t="n"/>
      <c r="F61" s="19" t="n"/>
      <c r="G61" s="18" t="n"/>
      <c r="H61" s="20" t="n"/>
      <c r="I61" s="29">
        <f>IFERROR(IF(B61="","",DATE(YEAR(B61),MONTH(B61),1)),"")</f>
        <v/>
      </c>
      <c r="J61" s="11">
        <f>IFERROR(IF(OR(B61="",F61="",G61=""),"",IF(G61="Posted",F61,"")),"")</f>
        <v/>
      </c>
      <c r="K61" s="10">
        <f>IFERROR(IF(COUNTA(A61:H61)=0,"",IF(OR(A61="",B61="",C61="",D61="",E61="",F61="",G61=""),"Review missing input",IF(OR(F61&lt;=0,F61&gt;Assumptions!$F$7),"Review amount",IF(AND(G61="Posted",B61&gt;TODAY()),"Review future posted date",IF(F61&gt;Assumptions!$F$6,"Review large draw",IF(G61="Voided","Excluded",IF(G61="Planned","Planned","Ready"))))))),"Review input")</f>
        <v/>
      </c>
    </row>
    <row r="62">
      <c r="A62" s="16" t="n"/>
      <c r="B62" s="17" t="n"/>
      <c r="C62" s="16" t="n"/>
      <c r="D62" s="16" t="n"/>
      <c r="E62" s="18" t="n"/>
      <c r="F62" s="19" t="n"/>
      <c r="G62" s="18" t="n"/>
      <c r="H62" s="20" t="n"/>
      <c r="I62" s="30">
        <f>IFERROR(IF(B62="","",DATE(YEAR(B62),MONTH(B62),1)),"")</f>
        <v/>
      </c>
      <c r="J62" s="14">
        <f>IFERROR(IF(OR(B62="",F62="",G62=""),"",IF(G62="Posted",F62,"")),"")</f>
        <v/>
      </c>
      <c r="K62" s="13">
        <f>IFERROR(IF(COUNTA(A62:H62)=0,"",IF(OR(A62="",B62="",C62="",D62="",E62="",F62="",G62=""),"Review missing input",IF(OR(F62&lt;=0,F62&gt;Assumptions!$F$7),"Review amount",IF(AND(G62="Posted",B62&gt;TODAY()),"Review future posted date",IF(F62&gt;Assumptions!$F$6,"Review large draw",IF(G62="Voided","Excluded",IF(G62="Planned","Planned","Ready"))))))),"Review input")</f>
        <v/>
      </c>
    </row>
    <row r="63">
      <c r="A63" s="16" t="n"/>
      <c r="B63" s="17" t="n"/>
      <c r="C63" s="16" t="n"/>
      <c r="D63" s="16" t="n"/>
      <c r="E63" s="18" t="n"/>
      <c r="F63" s="19" t="n"/>
      <c r="G63" s="18" t="n"/>
      <c r="H63" s="20" t="n"/>
      <c r="I63" s="29">
        <f>IFERROR(IF(B63="","",DATE(YEAR(B63),MONTH(B63),1)),"")</f>
        <v/>
      </c>
      <c r="J63" s="11">
        <f>IFERROR(IF(OR(B63="",F63="",G63=""),"",IF(G63="Posted",F63,"")),"")</f>
        <v/>
      </c>
      <c r="K63" s="10">
        <f>IFERROR(IF(COUNTA(A63:H63)=0,"",IF(OR(A63="",B63="",C63="",D63="",E63="",F63="",G63=""),"Review missing input",IF(OR(F63&lt;=0,F63&gt;Assumptions!$F$7),"Review amount",IF(AND(G63="Posted",B63&gt;TODAY()),"Review future posted date",IF(F63&gt;Assumptions!$F$6,"Review large draw",IF(G63="Voided","Excluded",IF(G63="Planned","Planned","Ready"))))))),"Review input")</f>
        <v/>
      </c>
    </row>
    <row r="64">
      <c r="A64" s="16" t="n"/>
      <c r="B64" s="17" t="n"/>
      <c r="C64" s="16" t="n"/>
      <c r="D64" s="16" t="n"/>
      <c r="E64" s="18" t="n"/>
      <c r="F64" s="19" t="n"/>
      <c r="G64" s="18" t="n"/>
      <c r="H64" s="20" t="n"/>
      <c r="I64" s="30">
        <f>IFERROR(IF(B64="","",DATE(YEAR(B64),MONTH(B64),1)),"")</f>
        <v/>
      </c>
      <c r="J64" s="14">
        <f>IFERROR(IF(OR(B64="",F64="",G64=""),"",IF(G64="Posted",F64,"")),"")</f>
        <v/>
      </c>
      <c r="K64" s="13">
        <f>IFERROR(IF(COUNTA(A64:H64)=0,"",IF(OR(A64="",B64="",C64="",D64="",E64="",F64="",G64=""),"Review missing input",IF(OR(F64&lt;=0,F64&gt;Assumptions!$F$7),"Review amount",IF(AND(G64="Posted",B64&gt;TODAY()),"Review future posted date",IF(F64&gt;Assumptions!$F$6,"Review large draw",IF(G64="Voided","Excluded",IF(G64="Planned","Planned","Ready"))))))),"Review input")</f>
        <v/>
      </c>
    </row>
    <row r="65">
      <c r="A65" s="16" t="n"/>
      <c r="B65" s="17" t="n"/>
      <c r="C65" s="16" t="n"/>
      <c r="D65" s="16" t="n"/>
      <c r="E65" s="18" t="n"/>
      <c r="F65" s="19" t="n"/>
      <c r="G65" s="18" t="n"/>
      <c r="H65" s="20" t="n"/>
      <c r="I65" s="29">
        <f>IFERROR(IF(B65="","",DATE(YEAR(B65),MONTH(B65),1)),"")</f>
        <v/>
      </c>
      <c r="J65" s="11">
        <f>IFERROR(IF(OR(B65="",F65="",G65=""),"",IF(G65="Posted",F65,"")),"")</f>
        <v/>
      </c>
      <c r="K65" s="10">
        <f>IFERROR(IF(COUNTA(A65:H65)=0,"",IF(OR(A65="",B65="",C65="",D65="",E65="",F65="",G65=""),"Review missing input",IF(OR(F65&lt;=0,F65&gt;Assumptions!$F$7),"Review amount",IF(AND(G65="Posted",B65&gt;TODAY()),"Review future posted date",IF(F65&gt;Assumptions!$F$6,"Review large draw",IF(G65="Voided","Excluded",IF(G65="Planned","Planned","Ready"))))))),"Review input")</f>
        <v/>
      </c>
    </row>
    <row r="66">
      <c r="A66" s="16" t="n"/>
      <c r="B66" s="17" t="n"/>
      <c r="C66" s="16" t="n"/>
      <c r="D66" s="16" t="n"/>
      <c r="E66" s="18" t="n"/>
      <c r="F66" s="19" t="n"/>
      <c r="G66" s="18" t="n"/>
      <c r="H66" s="20" t="n"/>
      <c r="I66" s="30">
        <f>IFERROR(IF(B66="","",DATE(YEAR(B66),MONTH(B66),1)),"")</f>
        <v/>
      </c>
      <c r="J66" s="14">
        <f>IFERROR(IF(OR(B66="",F66="",G66=""),"",IF(G66="Posted",F66,"")),"")</f>
        <v/>
      </c>
      <c r="K66" s="13">
        <f>IFERROR(IF(COUNTA(A66:H66)=0,"",IF(OR(A66="",B66="",C66="",D66="",E66="",F66="",G66=""),"Review missing input",IF(OR(F66&lt;=0,F66&gt;Assumptions!$F$7),"Review amount",IF(AND(G66="Posted",B66&gt;TODAY()),"Review future posted date",IF(F66&gt;Assumptions!$F$6,"Review large draw",IF(G66="Voided","Excluded",IF(G66="Planned","Planned","Ready"))))))),"Review input")</f>
        <v/>
      </c>
    </row>
    <row r="67">
      <c r="A67" s="16" t="n"/>
      <c r="B67" s="17" t="n"/>
      <c r="C67" s="16" t="n"/>
      <c r="D67" s="16" t="n"/>
      <c r="E67" s="18" t="n"/>
      <c r="F67" s="19" t="n"/>
      <c r="G67" s="18" t="n"/>
      <c r="H67" s="20" t="n"/>
      <c r="I67" s="29">
        <f>IFERROR(IF(B67="","",DATE(YEAR(B67),MONTH(B67),1)),"")</f>
        <v/>
      </c>
      <c r="J67" s="11">
        <f>IFERROR(IF(OR(B67="",F67="",G67=""),"",IF(G67="Posted",F67,"")),"")</f>
        <v/>
      </c>
      <c r="K67" s="10">
        <f>IFERROR(IF(COUNTA(A67:H67)=0,"",IF(OR(A67="",B67="",C67="",D67="",E67="",F67="",G67=""),"Review missing input",IF(OR(F67&lt;=0,F67&gt;Assumptions!$F$7),"Review amount",IF(AND(G67="Posted",B67&gt;TODAY()),"Review future posted date",IF(F67&gt;Assumptions!$F$6,"Review large draw",IF(G67="Voided","Excluded",IF(G67="Planned","Planned","Ready"))))))),"Review input")</f>
        <v/>
      </c>
    </row>
    <row r="68">
      <c r="A68" s="16" t="n"/>
      <c r="B68" s="17" t="n"/>
      <c r="C68" s="16" t="n"/>
      <c r="D68" s="16" t="n"/>
      <c r="E68" s="18" t="n"/>
      <c r="F68" s="19" t="n"/>
      <c r="G68" s="18" t="n"/>
      <c r="H68" s="20" t="n"/>
      <c r="I68" s="30">
        <f>IFERROR(IF(B68="","",DATE(YEAR(B68),MONTH(B68),1)),"")</f>
        <v/>
      </c>
      <c r="J68" s="14">
        <f>IFERROR(IF(OR(B68="",F68="",G68=""),"",IF(G68="Posted",F68,"")),"")</f>
        <v/>
      </c>
      <c r="K68" s="13">
        <f>IFERROR(IF(COUNTA(A68:H68)=0,"",IF(OR(A68="",B68="",C68="",D68="",E68="",F68="",G68=""),"Review missing input",IF(OR(F68&lt;=0,F68&gt;Assumptions!$F$7),"Review amount",IF(AND(G68="Posted",B68&gt;TODAY()),"Review future posted date",IF(F68&gt;Assumptions!$F$6,"Review large draw",IF(G68="Voided","Excluded",IF(G68="Planned","Planned","Ready"))))))),"Review input")</f>
        <v/>
      </c>
    </row>
    <row r="69">
      <c r="A69" s="16" t="n"/>
      <c r="B69" s="17" t="n"/>
      <c r="C69" s="16" t="n"/>
      <c r="D69" s="16" t="n"/>
      <c r="E69" s="18" t="n"/>
      <c r="F69" s="19" t="n"/>
      <c r="G69" s="18" t="n"/>
      <c r="H69" s="20" t="n"/>
      <c r="I69" s="29">
        <f>IFERROR(IF(B69="","",DATE(YEAR(B69),MONTH(B69),1)),"")</f>
        <v/>
      </c>
      <c r="J69" s="11">
        <f>IFERROR(IF(OR(B69="",F69="",G69=""),"",IF(G69="Posted",F69,"")),"")</f>
        <v/>
      </c>
      <c r="K69" s="10">
        <f>IFERROR(IF(COUNTA(A69:H69)=0,"",IF(OR(A69="",B69="",C69="",D69="",E69="",F69="",G69=""),"Review missing input",IF(OR(F69&lt;=0,F69&gt;Assumptions!$F$7),"Review amount",IF(AND(G69="Posted",B69&gt;TODAY()),"Review future posted date",IF(F69&gt;Assumptions!$F$6,"Review large draw",IF(G69="Voided","Excluded",IF(G69="Planned","Planned","Ready"))))))),"Review input")</f>
        <v/>
      </c>
    </row>
    <row r="70">
      <c r="A70" s="16" t="n"/>
      <c r="B70" s="17" t="n"/>
      <c r="C70" s="16" t="n"/>
      <c r="D70" s="16" t="n"/>
      <c r="E70" s="18" t="n"/>
      <c r="F70" s="19" t="n"/>
      <c r="G70" s="18" t="n"/>
      <c r="H70" s="20" t="n"/>
      <c r="I70" s="30">
        <f>IFERROR(IF(B70="","",DATE(YEAR(B70),MONTH(B70),1)),"")</f>
        <v/>
      </c>
      <c r="J70" s="14">
        <f>IFERROR(IF(OR(B70="",F70="",G70=""),"",IF(G70="Posted",F70,"")),"")</f>
        <v/>
      </c>
      <c r="K70" s="13">
        <f>IFERROR(IF(COUNTA(A70:H70)=0,"",IF(OR(A70="",B70="",C70="",D70="",E70="",F70="",G70=""),"Review missing input",IF(OR(F70&lt;=0,F70&gt;Assumptions!$F$7),"Review amount",IF(AND(G70="Posted",B70&gt;TODAY()),"Review future posted date",IF(F70&gt;Assumptions!$F$6,"Review large draw",IF(G70="Voided","Excluded",IF(G70="Planned","Planned","Ready"))))))),"Review input")</f>
        <v/>
      </c>
    </row>
    <row r="71">
      <c r="A71" s="16" t="n"/>
      <c r="B71" s="17" t="n"/>
      <c r="C71" s="16" t="n"/>
      <c r="D71" s="16" t="n"/>
      <c r="E71" s="18" t="n"/>
      <c r="F71" s="19" t="n"/>
      <c r="G71" s="18" t="n"/>
      <c r="H71" s="20" t="n"/>
      <c r="I71" s="29">
        <f>IFERROR(IF(B71="","",DATE(YEAR(B71),MONTH(B71),1)),"")</f>
        <v/>
      </c>
      <c r="J71" s="11">
        <f>IFERROR(IF(OR(B71="",F71="",G71=""),"",IF(G71="Posted",F71,"")),"")</f>
        <v/>
      </c>
      <c r="K71" s="10">
        <f>IFERROR(IF(COUNTA(A71:H71)=0,"",IF(OR(A71="",B71="",C71="",D71="",E71="",F71="",G71=""),"Review missing input",IF(OR(F71&lt;=0,F71&gt;Assumptions!$F$7),"Review amount",IF(AND(G71="Posted",B71&gt;TODAY()),"Review future posted date",IF(F71&gt;Assumptions!$F$6,"Review large draw",IF(G71="Voided","Excluded",IF(G71="Planned","Planned","Ready"))))))),"Review input")</f>
        <v/>
      </c>
    </row>
    <row r="72">
      <c r="A72" s="16" t="n"/>
      <c r="B72" s="17" t="n"/>
      <c r="C72" s="16" t="n"/>
      <c r="D72" s="16" t="n"/>
      <c r="E72" s="18" t="n"/>
      <c r="F72" s="19" t="n"/>
      <c r="G72" s="18" t="n"/>
      <c r="H72" s="20" t="n"/>
      <c r="I72" s="30">
        <f>IFERROR(IF(B72="","",DATE(YEAR(B72),MONTH(B72),1)),"")</f>
        <v/>
      </c>
      <c r="J72" s="14">
        <f>IFERROR(IF(OR(B72="",F72="",G72=""),"",IF(G72="Posted",F72,"")),"")</f>
        <v/>
      </c>
      <c r="K72" s="13">
        <f>IFERROR(IF(COUNTA(A72:H72)=0,"",IF(OR(A72="",B72="",C72="",D72="",E72="",F72="",G72=""),"Review missing input",IF(OR(F72&lt;=0,F72&gt;Assumptions!$F$7),"Review amount",IF(AND(G72="Posted",B72&gt;TODAY()),"Review future posted date",IF(F72&gt;Assumptions!$F$6,"Review large draw",IF(G72="Voided","Excluded",IF(G72="Planned","Planned","Ready"))))))),"Review input")</f>
        <v/>
      </c>
    </row>
    <row r="73">
      <c r="A73" s="16" t="n"/>
      <c r="B73" s="17" t="n"/>
      <c r="C73" s="16" t="n"/>
      <c r="D73" s="16" t="n"/>
      <c r="E73" s="18" t="n"/>
      <c r="F73" s="19" t="n"/>
      <c r="G73" s="18" t="n"/>
      <c r="H73" s="20" t="n"/>
      <c r="I73" s="29">
        <f>IFERROR(IF(B73="","",DATE(YEAR(B73),MONTH(B73),1)),"")</f>
        <v/>
      </c>
      <c r="J73" s="11">
        <f>IFERROR(IF(OR(B73="",F73="",G73=""),"",IF(G73="Posted",F73,"")),"")</f>
        <v/>
      </c>
      <c r="K73" s="10">
        <f>IFERROR(IF(COUNTA(A73:H73)=0,"",IF(OR(A73="",B73="",C73="",D73="",E73="",F73="",G73=""),"Review missing input",IF(OR(F73&lt;=0,F73&gt;Assumptions!$F$7),"Review amount",IF(AND(G73="Posted",B73&gt;TODAY()),"Review future posted date",IF(F73&gt;Assumptions!$F$6,"Review large draw",IF(G73="Voided","Excluded",IF(G73="Planned","Planned","Ready"))))))),"Review input")</f>
        <v/>
      </c>
    </row>
    <row r="74">
      <c r="A74" s="16" t="n"/>
      <c r="B74" s="17" t="n"/>
      <c r="C74" s="16" t="n"/>
      <c r="D74" s="16" t="n"/>
      <c r="E74" s="18" t="n"/>
      <c r="F74" s="19" t="n"/>
      <c r="G74" s="18" t="n"/>
      <c r="H74" s="20" t="n"/>
      <c r="I74" s="30">
        <f>IFERROR(IF(B74="","",DATE(YEAR(B74),MONTH(B74),1)),"")</f>
        <v/>
      </c>
      <c r="J74" s="14">
        <f>IFERROR(IF(OR(B74="",F74="",G74=""),"",IF(G74="Posted",F74,"")),"")</f>
        <v/>
      </c>
      <c r="K74" s="13">
        <f>IFERROR(IF(COUNTA(A74:H74)=0,"",IF(OR(A74="",B74="",C74="",D74="",E74="",F74="",G74=""),"Review missing input",IF(OR(F74&lt;=0,F74&gt;Assumptions!$F$7),"Review amount",IF(AND(G74="Posted",B74&gt;TODAY()),"Review future posted date",IF(F74&gt;Assumptions!$F$6,"Review large draw",IF(G74="Voided","Excluded",IF(G74="Planned","Planned","Ready"))))))),"Review input")</f>
        <v/>
      </c>
    </row>
    <row r="75">
      <c r="A75" s="16" t="n"/>
      <c r="B75" s="17" t="n"/>
      <c r="C75" s="16" t="n"/>
      <c r="D75" s="16" t="n"/>
      <c r="E75" s="18" t="n"/>
      <c r="F75" s="19" t="n"/>
      <c r="G75" s="18" t="n"/>
      <c r="H75" s="20" t="n"/>
      <c r="I75" s="29">
        <f>IFERROR(IF(B75="","",DATE(YEAR(B75),MONTH(B75),1)),"")</f>
        <v/>
      </c>
      <c r="J75" s="11">
        <f>IFERROR(IF(OR(B75="",F75="",G75=""),"",IF(G75="Posted",F75,"")),"")</f>
        <v/>
      </c>
      <c r="K75" s="10">
        <f>IFERROR(IF(COUNTA(A75:H75)=0,"",IF(OR(A75="",B75="",C75="",D75="",E75="",F75="",G75=""),"Review missing input",IF(OR(F75&lt;=0,F75&gt;Assumptions!$F$7),"Review amount",IF(AND(G75="Posted",B75&gt;TODAY()),"Review future posted date",IF(F75&gt;Assumptions!$F$6,"Review large draw",IF(G75="Voided","Excluded",IF(G75="Planned","Planned","Ready"))))))),"Review input")</f>
        <v/>
      </c>
    </row>
    <row r="76">
      <c r="A76" s="16" t="n"/>
      <c r="B76" s="17" t="n"/>
      <c r="C76" s="16" t="n"/>
      <c r="D76" s="16" t="n"/>
      <c r="E76" s="18" t="n"/>
      <c r="F76" s="19" t="n"/>
      <c r="G76" s="18" t="n"/>
      <c r="H76" s="20" t="n"/>
      <c r="I76" s="30">
        <f>IFERROR(IF(B76="","",DATE(YEAR(B76),MONTH(B76),1)),"")</f>
        <v/>
      </c>
      <c r="J76" s="14">
        <f>IFERROR(IF(OR(B76="",F76="",G76=""),"",IF(G76="Posted",F76,"")),"")</f>
        <v/>
      </c>
      <c r="K76" s="13">
        <f>IFERROR(IF(COUNTA(A76:H76)=0,"",IF(OR(A76="",B76="",C76="",D76="",E76="",F76="",G76=""),"Review missing input",IF(OR(F76&lt;=0,F76&gt;Assumptions!$F$7),"Review amount",IF(AND(G76="Posted",B76&gt;TODAY()),"Review future posted date",IF(F76&gt;Assumptions!$F$6,"Review large draw",IF(G76="Voided","Excluded",IF(G76="Planned","Planned","Ready"))))))),"Review input")</f>
        <v/>
      </c>
    </row>
    <row r="77">
      <c r="A77" s="16" t="n"/>
      <c r="B77" s="17" t="n"/>
      <c r="C77" s="16" t="n"/>
      <c r="D77" s="16" t="n"/>
      <c r="E77" s="18" t="n"/>
      <c r="F77" s="19" t="n"/>
      <c r="G77" s="18" t="n"/>
      <c r="H77" s="20" t="n"/>
      <c r="I77" s="29">
        <f>IFERROR(IF(B77="","",DATE(YEAR(B77),MONTH(B77),1)),"")</f>
        <v/>
      </c>
      <c r="J77" s="11">
        <f>IFERROR(IF(OR(B77="",F77="",G77=""),"",IF(G77="Posted",F77,"")),"")</f>
        <v/>
      </c>
      <c r="K77" s="10">
        <f>IFERROR(IF(COUNTA(A77:H77)=0,"",IF(OR(A77="",B77="",C77="",D77="",E77="",F77="",G77=""),"Review missing input",IF(OR(F77&lt;=0,F77&gt;Assumptions!$F$7),"Review amount",IF(AND(G77="Posted",B77&gt;TODAY()),"Review future posted date",IF(F77&gt;Assumptions!$F$6,"Review large draw",IF(G77="Voided","Excluded",IF(G77="Planned","Planned","Ready"))))))),"Review input")</f>
        <v/>
      </c>
    </row>
    <row r="78">
      <c r="A78" s="16" t="n"/>
      <c r="B78" s="17" t="n"/>
      <c r="C78" s="16" t="n"/>
      <c r="D78" s="16" t="n"/>
      <c r="E78" s="18" t="n"/>
      <c r="F78" s="19" t="n"/>
      <c r="G78" s="18" t="n"/>
      <c r="H78" s="20" t="n"/>
      <c r="I78" s="30">
        <f>IFERROR(IF(B78="","",DATE(YEAR(B78),MONTH(B78),1)),"")</f>
        <v/>
      </c>
      <c r="J78" s="14">
        <f>IFERROR(IF(OR(B78="",F78="",G78=""),"",IF(G78="Posted",F78,"")),"")</f>
        <v/>
      </c>
      <c r="K78" s="13">
        <f>IFERROR(IF(COUNTA(A78:H78)=0,"",IF(OR(A78="",B78="",C78="",D78="",E78="",F78="",G78=""),"Review missing input",IF(OR(F78&lt;=0,F78&gt;Assumptions!$F$7),"Review amount",IF(AND(G78="Posted",B78&gt;TODAY()),"Review future posted date",IF(F78&gt;Assumptions!$F$6,"Review large draw",IF(G78="Voided","Excluded",IF(G78="Planned","Planned","Ready"))))))),"Review input")</f>
        <v/>
      </c>
    </row>
    <row r="79">
      <c r="A79" s="16" t="n"/>
      <c r="B79" s="17" t="n"/>
      <c r="C79" s="16" t="n"/>
      <c r="D79" s="16" t="n"/>
      <c r="E79" s="18" t="n"/>
      <c r="F79" s="19" t="n"/>
      <c r="G79" s="18" t="n"/>
      <c r="H79" s="20" t="n"/>
      <c r="I79" s="29">
        <f>IFERROR(IF(B79="","",DATE(YEAR(B79),MONTH(B79),1)),"")</f>
        <v/>
      </c>
      <c r="J79" s="11">
        <f>IFERROR(IF(OR(B79="",F79="",G79=""),"",IF(G79="Posted",F79,"")),"")</f>
        <v/>
      </c>
      <c r="K79" s="10">
        <f>IFERROR(IF(COUNTA(A79:H79)=0,"",IF(OR(A79="",B79="",C79="",D79="",E79="",F79="",G79=""),"Review missing input",IF(OR(F79&lt;=0,F79&gt;Assumptions!$F$7),"Review amount",IF(AND(G79="Posted",B79&gt;TODAY()),"Review future posted date",IF(F79&gt;Assumptions!$F$6,"Review large draw",IF(G79="Voided","Excluded",IF(G79="Planned","Planned","Ready"))))))),"Review input")</f>
        <v/>
      </c>
    </row>
    <row r="80">
      <c r="A80" s="16" t="n"/>
      <c r="B80" s="17" t="n"/>
      <c r="C80" s="16" t="n"/>
      <c r="D80" s="16" t="n"/>
      <c r="E80" s="18" t="n"/>
      <c r="F80" s="19" t="n"/>
      <c r="G80" s="18" t="n"/>
      <c r="H80" s="20" t="n"/>
      <c r="I80" s="30">
        <f>IFERROR(IF(B80="","",DATE(YEAR(B80),MONTH(B80),1)),"")</f>
        <v/>
      </c>
      <c r="J80" s="14">
        <f>IFERROR(IF(OR(B80="",F80="",G80=""),"",IF(G80="Posted",F80,"")),"")</f>
        <v/>
      </c>
      <c r="K80" s="13">
        <f>IFERROR(IF(COUNTA(A80:H80)=0,"",IF(OR(A80="",B80="",C80="",D80="",E80="",F80="",G80=""),"Review missing input",IF(OR(F80&lt;=0,F80&gt;Assumptions!$F$7),"Review amount",IF(AND(G80="Posted",B80&gt;TODAY()),"Review future posted date",IF(F80&gt;Assumptions!$F$6,"Review large draw",IF(G80="Voided","Excluded",IF(G80="Planned","Planned","Ready"))))))),"Review input")</f>
        <v/>
      </c>
    </row>
    <row r="81">
      <c r="A81" s="16" t="n"/>
      <c r="B81" s="17" t="n"/>
      <c r="C81" s="16" t="n"/>
      <c r="D81" s="16" t="n"/>
      <c r="E81" s="18" t="n"/>
      <c r="F81" s="19" t="n"/>
      <c r="G81" s="18" t="n"/>
      <c r="H81" s="20" t="n"/>
      <c r="I81" s="29">
        <f>IFERROR(IF(B81="","",DATE(YEAR(B81),MONTH(B81),1)),"")</f>
        <v/>
      </c>
      <c r="J81" s="11">
        <f>IFERROR(IF(OR(B81="",F81="",G81=""),"",IF(G81="Posted",F81,"")),"")</f>
        <v/>
      </c>
      <c r="K81" s="10">
        <f>IFERROR(IF(COUNTA(A81:H81)=0,"",IF(OR(A81="",B81="",C81="",D81="",E81="",F81="",G81=""),"Review missing input",IF(OR(F81&lt;=0,F81&gt;Assumptions!$F$7),"Review amount",IF(AND(G81="Posted",B81&gt;TODAY()),"Review future posted date",IF(F81&gt;Assumptions!$F$6,"Review large draw",IF(G81="Voided","Excluded",IF(G81="Planned","Planned","Ready"))))))),"Review input")</f>
        <v/>
      </c>
    </row>
    <row r="82">
      <c r="A82" s="16" t="n"/>
      <c r="B82" s="17" t="n"/>
      <c r="C82" s="16" t="n"/>
      <c r="D82" s="16" t="n"/>
      <c r="E82" s="18" t="n"/>
      <c r="F82" s="19" t="n"/>
      <c r="G82" s="18" t="n"/>
      <c r="H82" s="20" t="n"/>
      <c r="I82" s="30">
        <f>IFERROR(IF(B82="","",DATE(YEAR(B82),MONTH(B82),1)),"")</f>
        <v/>
      </c>
      <c r="J82" s="14">
        <f>IFERROR(IF(OR(B82="",F82="",G82=""),"",IF(G82="Posted",F82,"")),"")</f>
        <v/>
      </c>
      <c r="K82" s="13">
        <f>IFERROR(IF(COUNTA(A82:H82)=0,"",IF(OR(A82="",B82="",C82="",D82="",E82="",F82="",G82=""),"Review missing input",IF(OR(F82&lt;=0,F82&gt;Assumptions!$F$7),"Review amount",IF(AND(G82="Posted",B82&gt;TODAY()),"Review future posted date",IF(F82&gt;Assumptions!$F$6,"Review large draw",IF(G82="Voided","Excluded",IF(G82="Planned","Planned","Ready"))))))),"Review input")</f>
        <v/>
      </c>
    </row>
    <row r="83">
      <c r="A83" s="16" t="n"/>
      <c r="B83" s="17" t="n"/>
      <c r="C83" s="16" t="n"/>
      <c r="D83" s="16" t="n"/>
      <c r="E83" s="18" t="n"/>
      <c r="F83" s="19" t="n"/>
      <c r="G83" s="18" t="n"/>
      <c r="H83" s="20" t="n"/>
      <c r="I83" s="29">
        <f>IFERROR(IF(B83="","",DATE(YEAR(B83),MONTH(B83),1)),"")</f>
        <v/>
      </c>
      <c r="J83" s="11">
        <f>IFERROR(IF(OR(B83="",F83="",G83=""),"",IF(G83="Posted",F83,"")),"")</f>
        <v/>
      </c>
      <c r="K83" s="10">
        <f>IFERROR(IF(COUNTA(A83:H83)=0,"",IF(OR(A83="",B83="",C83="",D83="",E83="",F83="",G83=""),"Review missing input",IF(OR(F83&lt;=0,F83&gt;Assumptions!$F$7),"Review amount",IF(AND(G83="Posted",B83&gt;TODAY()),"Review future posted date",IF(F83&gt;Assumptions!$F$6,"Review large draw",IF(G83="Voided","Excluded",IF(G83="Planned","Planned","Ready"))))))),"Review input")</f>
        <v/>
      </c>
    </row>
    <row r="84">
      <c r="A84" s="16" t="n"/>
      <c r="B84" s="17" t="n"/>
      <c r="C84" s="16" t="n"/>
      <c r="D84" s="16" t="n"/>
      <c r="E84" s="18" t="n"/>
      <c r="F84" s="19" t="n"/>
      <c r="G84" s="18" t="n"/>
      <c r="H84" s="20" t="n"/>
      <c r="I84" s="30">
        <f>IFERROR(IF(B84="","",DATE(YEAR(B84),MONTH(B84),1)),"")</f>
        <v/>
      </c>
      <c r="J84" s="14">
        <f>IFERROR(IF(OR(B84="",F84="",G84=""),"",IF(G84="Posted",F84,"")),"")</f>
        <v/>
      </c>
      <c r="K84" s="13">
        <f>IFERROR(IF(COUNTA(A84:H84)=0,"",IF(OR(A84="",B84="",C84="",D84="",E84="",F84="",G84=""),"Review missing input",IF(OR(F84&lt;=0,F84&gt;Assumptions!$F$7),"Review amount",IF(AND(G84="Posted",B84&gt;TODAY()),"Review future posted date",IF(F84&gt;Assumptions!$F$6,"Review large draw",IF(G84="Voided","Excluded",IF(G84="Planned","Planned","Ready"))))))),"Review input")</f>
        <v/>
      </c>
    </row>
    <row r="85">
      <c r="A85" s="16" t="n"/>
      <c r="B85" s="17" t="n"/>
      <c r="C85" s="16" t="n"/>
      <c r="D85" s="16" t="n"/>
      <c r="E85" s="18" t="n"/>
      <c r="F85" s="19" t="n"/>
      <c r="G85" s="18" t="n"/>
      <c r="H85" s="20" t="n"/>
      <c r="I85" s="29">
        <f>IFERROR(IF(B85="","",DATE(YEAR(B85),MONTH(B85),1)),"")</f>
        <v/>
      </c>
      <c r="J85" s="11">
        <f>IFERROR(IF(OR(B85="",F85="",G85=""),"",IF(G85="Posted",F85,"")),"")</f>
        <v/>
      </c>
      <c r="K85" s="10">
        <f>IFERROR(IF(COUNTA(A85:H85)=0,"",IF(OR(A85="",B85="",C85="",D85="",E85="",F85="",G85=""),"Review missing input",IF(OR(F85&lt;=0,F85&gt;Assumptions!$F$7),"Review amount",IF(AND(G85="Posted",B85&gt;TODAY()),"Review future posted date",IF(F85&gt;Assumptions!$F$6,"Review large draw",IF(G85="Voided","Excluded",IF(G85="Planned","Planned","Ready"))))))),"Review input")</f>
        <v/>
      </c>
    </row>
    <row r="86">
      <c r="A86" s="16" t="n"/>
      <c r="B86" s="17" t="n"/>
      <c r="C86" s="16" t="n"/>
      <c r="D86" s="16" t="n"/>
      <c r="E86" s="18" t="n"/>
      <c r="F86" s="19" t="n"/>
      <c r="G86" s="18" t="n"/>
      <c r="H86" s="20" t="n"/>
      <c r="I86" s="30">
        <f>IFERROR(IF(B86="","",DATE(YEAR(B86),MONTH(B86),1)),"")</f>
        <v/>
      </c>
      <c r="J86" s="14">
        <f>IFERROR(IF(OR(B86="",F86="",G86=""),"",IF(G86="Posted",F86,"")),"")</f>
        <v/>
      </c>
      <c r="K86" s="13">
        <f>IFERROR(IF(COUNTA(A86:H86)=0,"",IF(OR(A86="",B86="",C86="",D86="",E86="",F86="",G86=""),"Review missing input",IF(OR(F86&lt;=0,F86&gt;Assumptions!$F$7),"Review amount",IF(AND(G86="Posted",B86&gt;TODAY()),"Review future posted date",IF(F86&gt;Assumptions!$F$6,"Review large draw",IF(G86="Voided","Excluded",IF(G86="Planned","Planned","Ready"))))))),"Review input")</f>
        <v/>
      </c>
    </row>
    <row r="87">
      <c r="A87" s="16" t="n"/>
      <c r="B87" s="17" t="n"/>
      <c r="C87" s="16" t="n"/>
      <c r="D87" s="16" t="n"/>
      <c r="E87" s="18" t="n"/>
      <c r="F87" s="19" t="n"/>
      <c r="G87" s="18" t="n"/>
      <c r="H87" s="20" t="n"/>
      <c r="I87" s="29">
        <f>IFERROR(IF(B87="","",DATE(YEAR(B87),MONTH(B87),1)),"")</f>
        <v/>
      </c>
      <c r="J87" s="11">
        <f>IFERROR(IF(OR(B87="",F87="",G87=""),"",IF(G87="Posted",F87,"")),"")</f>
        <v/>
      </c>
      <c r="K87" s="10">
        <f>IFERROR(IF(COUNTA(A87:H87)=0,"",IF(OR(A87="",B87="",C87="",D87="",E87="",F87="",G87=""),"Review missing input",IF(OR(F87&lt;=0,F87&gt;Assumptions!$F$7),"Review amount",IF(AND(G87="Posted",B87&gt;TODAY()),"Review future posted date",IF(F87&gt;Assumptions!$F$6,"Review large draw",IF(G87="Voided","Excluded",IF(G87="Planned","Planned","Ready"))))))),"Review input")</f>
        <v/>
      </c>
    </row>
    <row r="88">
      <c r="A88" s="16" t="n"/>
      <c r="B88" s="17" t="n"/>
      <c r="C88" s="16" t="n"/>
      <c r="D88" s="16" t="n"/>
      <c r="E88" s="18" t="n"/>
      <c r="F88" s="19" t="n"/>
      <c r="G88" s="18" t="n"/>
      <c r="H88" s="20" t="n"/>
      <c r="I88" s="30">
        <f>IFERROR(IF(B88="","",DATE(YEAR(B88),MONTH(B88),1)),"")</f>
        <v/>
      </c>
      <c r="J88" s="14">
        <f>IFERROR(IF(OR(B88="",F88="",G88=""),"",IF(G88="Posted",F88,"")),"")</f>
        <v/>
      </c>
      <c r="K88" s="13">
        <f>IFERROR(IF(COUNTA(A88:H88)=0,"",IF(OR(A88="",B88="",C88="",D88="",E88="",F88="",G88=""),"Review missing input",IF(OR(F88&lt;=0,F88&gt;Assumptions!$F$7),"Review amount",IF(AND(G88="Posted",B88&gt;TODAY()),"Review future posted date",IF(F88&gt;Assumptions!$F$6,"Review large draw",IF(G88="Voided","Excluded",IF(G88="Planned","Planned","Ready"))))))),"Review input")</f>
        <v/>
      </c>
    </row>
    <row r="89">
      <c r="A89" s="16" t="n"/>
      <c r="B89" s="17" t="n"/>
      <c r="C89" s="16" t="n"/>
      <c r="D89" s="16" t="n"/>
      <c r="E89" s="18" t="n"/>
      <c r="F89" s="19" t="n"/>
      <c r="G89" s="18" t="n"/>
      <c r="H89" s="20" t="n"/>
      <c r="I89" s="29">
        <f>IFERROR(IF(B89="","",DATE(YEAR(B89),MONTH(B89),1)),"")</f>
        <v/>
      </c>
      <c r="J89" s="11">
        <f>IFERROR(IF(OR(B89="",F89="",G89=""),"",IF(G89="Posted",F89,"")),"")</f>
        <v/>
      </c>
      <c r="K89" s="10">
        <f>IFERROR(IF(COUNTA(A89:H89)=0,"",IF(OR(A89="",B89="",C89="",D89="",E89="",F89="",G89=""),"Review missing input",IF(OR(F89&lt;=0,F89&gt;Assumptions!$F$7),"Review amount",IF(AND(G89="Posted",B89&gt;TODAY()),"Review future posted date",IF(F89&gt;Assumptions!$F$6,"Review large draw",IF(G89="Voided","Excluded",IF(G89="Planned","Planned","Ready"))))))),"Review input")</f>
        <v/>
      </c>
    </row>
    <row r="90">
      <c r="A90" s="16" t="n"/>
      <c r="B90" s="17" t="n"/>
      <c r="C90" s="16" t="n"/>
      <c r="D90" s="16" t="n"/>
      <c r="E90" s="18" t="n"/>
      <c r="F90" s="19" t="n"/>
      <c r="G90" s="18" t="n"/>
      <c r="H90" s="20" t="n"/>
      <c r="I90" s="30">
        <f>IFERROR(IF(B90="","",DATE(YEAR(B90),MONTH(B90),1)),"")</f>
        <v/>
      </c>
      <c r="J90" s="14">
        <f>IFERROR(IF(OR(B90="",F90="",G90=""),"",IF(G90="Posted",F90,"")),"")</f>
        <v/>
      </c>
      <c r="K90" s="13">
        <f>IFERROR(IF(COUNTA(A90:H90)=0,"",IF(OR(A90="",B90="",C90="",D90="",E90="",F90="",G90=""),"Review missing input",IF(OR(F90&lt;=0,F90&gt;Assumptions!$F$7),"Review amount",IF(AND(G90="Posted",B90&gt;TODAY()),"Review future posted date",IF(F90&gt;Assumptions!$F$6,"Review large draw",IF(G90="Voided","Excluded",IF(G90="Planned","Planned","Ready"))))))),"Review input")</f>
        <v/>
      </c>
    </row>
    <row r="91">
      <c r="A91" s="16" t="n"/>
      <c r="B91" s="17" t="n"/>
      <c r="C91" s="16" t="n"/>
      <c r="D91" s="16" t="n"/>
      <c r="E91" s="18" t="n"/>
      <c r="F91" s="19" t="n"/>
      <c r="G91" s="18" t="n"/>
      <c r="H91" s="20" t="n"/>
      <c r="I91" s="29">
        <f>IFERROR(IF(B91="","",DATE(YEAR(B91),MONTH(B91),1)),"")</f>
        <v/>
      </c>
      <c r="J91" s="11">
        <f>IFERROR(IF(OR(B91="",F91="",G91=""),"",IF(G91="Posted",F91,"")),"")</f>
        <v/>
      </c>
      <c r="K91" s="10">
        <f>IFERROR(IF(COUNTA(A91:H91)=0,"",IF(OR(A91="",B91="",C91="",D91="",E91="",F91="",G91=""),"Review missing input",IF(OR(F91&lt;=0,F91&gt;Assumptions!$F$7),"Review amount",IF(AND(G91="Posted",B91&gt;TODAY()),"Review future posted date",IF(F91&gt;Assumptions!$F$6,"Review large draw",IF(G91="Voided","Excluded",IF(G91="Planned","Planned","Ready"))))))),"Review input")</f>
        <v/>
      </c>
    </row>
    <row r="92">
      <c r="A92" s="16" t="n"/>
      <c r="B92" s="17" t="n"/>
      <c r="C92" s="16" t="n"/>
      <c r="D92" s="16" t="n"/>
      <c r="E92" s="18" t="n"/>
      <c r="F92" s="19" t="n"/>
      <c r="G92" s="18" t="n"/>
      <c r="H92" s="20" t="n"/>
      <c r="I92" s="30">
        <f>IFERROR(IF(B92="","",DATE(YEAR(B92),MONTH(B92),1)),"")</f>
        <v/>
      </c>
      <c r="J92" s="14">
        <f>IFERROR(IF(OR(B92="",F92="",G92=""),"",IF(G92="Posted",F92,"")),"")</f>
        <v/>
      </c>
      <c r="K92" s="13">
        <f>IFERROR(IF(COUNTA(A92:H92)=0,"",IF(OR(A92="",B92="",C92="",D92="",E92="",F92="",G92=""),"Review missing input",IF(OR(F92&lt;=0,F92&gt;Assumptions!$F$7),"Review amount",IF(AND(G92="Posted",B92&gt;TODAY()),"Review future posted date",IF(F92&gt;Assumptions!$F$6,"Review large draw",IF(G92="Voided","Excluded",IF(G92="Planned","Planned","Ready"))))))),"Review input")</f>
        <v/>
      </c>
    </row>
    <row r="93">
      <c r="A93" s="16" t="n"/>
      <c r="B93" s="17" t="n"/>
      <c r="C93" s="16" t="n"/>
      <c r="D93" s="16" t="n"/>
      <c r="E93" s="18" t="n"/>
      <c r="F93" s="19" t="n"/>
      <c r="G93" s="18" t="n"/>
      <c r="H93" s="20" t="n"/>
      <c r="I93" s="29">
        <f>IFERROR(IF(B93="","",DATE(YEAR(B93),MONTH(B93),1)),"")</f>
        <v/>
      </c>
      <c r="J93" s="11">
        <f>IFERROR(IF(OR(B93="",F93="",G93=""),"",IF(G93="Posted",F93,"")),"")</f>
        <v/>
      </c>
      <c r="K93" s="10">
        <f>IFERROR(IF(COUNTA(A93:H93)=0,"",IF(OR(A93="",B93="",C93="",D93="",E93="",F93="",G93=""),"Review missing input",IF(OR(F93&lt;=0,F93&gt;Assumptions!$F$7),"Review amount",IF(AND(G93="Posted",B93&gt;TODAY()),"Review future posted date",IF(F93&gt;Assumptions!$F$6,"Review large draw",IF(G93="Voided","Excluded",IF(G93="Planned","Planned","Ready"))))))),"Review input")</f>
        <v/>
      </c>
    </row>
    <row r="94">
      <c r="A94" s="16" t="n"/>
      <c r="B94" s="17" t="n"/>
      <c r="C94" s="16" t="n"/>
      <c r="D94" s="16" t="n"/>
      <c r="E94" s="18" t="n"/>
      <c r="F94" s="19" t="n"/>
      <c r="G94" s="18" t="n"/>
      <c r="H94" s="20" t="n"/>
      <c r="I94" s="30">
        <f>IFERROR(IF(B94="","",DATE(YEAR(B94),MONTH(B94),1)),"")</f>
        <v/>
      </c>
      <c r="J94" s="14">
        <f>IFERROR(IF(OR(B94="",F94="",G94=""),"",IF(G94="Posted",F94,"")),"")</f>
        <v/>
      </c>
      <c r="K94" s="13">
        <f>IFERROR(IF(COUNTA(A94:H94)=0,"",IF(OR(A94="",B94="",C94="",D94="",E94="",F94="",G94=""),"Review missing input",IF(OR(F94&lt;=0,F94&gt;Assumptions!$F$7),"Review amount",IF(AND(G94="Posted",B94&gt;TODAY()),"Review future posted date",IF(F94&gt;Assumptions!$F$6,"Review large draw",IF(G94="Voided","Excluded",IF(G94="Planned","Planned","Ready"))))))),"Review input")</f>
        <v/>
      </c>
    </row>
    <row r="95">
      <c r="A95" s="16" t="n"/>
      <c r="B95" s="17" t="n"/>
      <c r="C95" s="16" t="n"/>
      <c r="D95" s="16" t="n"/>
      <c r="E95" s="18" t="n"/>
      <c r="F95" s="19" t="n"/>
      <c r="G95" s="18" t="n"/>
      <c r="H95" s="20" t="n"/>
      <c r="I95" s="29">
        <f>IFERROR(IF(B95="","",DATE(YEAR(B95),MONTH(B95),1)),"")</f>
        <v/>
      </c>
      <c r="J95" s="11">
        <f>IFERROR(IF(OR(B95="",F95="",G95=""),"",IF(G95="Posted",F95,"")),"")</f>
        <v/>
      </c>
      <c r="K95" s="10">
        <f>IFERROR(IF(COUNTA(A95:H95)=0,"",IF(OR(A95="",B95="",C95="",D95="",E95="",F95="",G95=""),"Review missing input",IF(OR(F95&lt;=0,F95&gt;Assumptions!$F$7),"Review amount",IF(AND(G95="Posted",B95&gt;TODAY()),"Review future posted date",IF(F95&gt;Assumptions!$F$6,"Review large draw",IF(G95="Voided","Excluded",IF(G95="Planned","Planned","Ready"))))))),"Review input")</f>
        <v/>
      </c>
    </row>
    <row r="96">
      <c r="A96" s="16" t="n"/>
      <c r="B96" s="17" t="n"/>
      <c r="C96" s="16" t="n"/>
      <c r="D96" s="16" t="n"/>
      <c r="E96" s="18" t="n"/>
      <c r="F96" s="19" t="n"/>
      <c r="G96" s="18" t="n"/>
      <c r="H96" s="20" t="n"/>
      <c r="I96" s="30">
        <f>IFERROR(IF(B96="","",DATE(YEAR(B96),MONTH(B96),1)),"")</f>
        <v/>
      </c>
      <c r="J96" s="14">
        <f>IFERROR(IF(OR(B96="",F96="",G96=""),"",IF(G96="Posted",F96,"")),"")</f>
        <v/>
      </c>
      <c r="K96" s="13">
        <f>IFERROR(IF(COUNTA(A96:H96)=0,"",IF(OR(A96="",B96="",C96="",D96="",E96="",F96="",G96=""),"Review missing input",IF(OR(F96&lt;=0,F96&gt;Assumptions!$F$7),"Review amount",IF(AND(G96="Posted",B96&gt;TODAY()),"Review future posted date",IF(F96&gt;Assumptions!$F$6,"Review large draw",IF(G96="Voided","Excluded",IF(G96="Planned","Planned","Ready"))))))),"Review input")</f>
        <v/>
      </c>
    </row>
    <row r="97">
      <c r="A97" s="16" t="n"/>
      <c r="B97" s="17" t="n"/>
      <c r="C97" s="16" t="n"/>
      <c r="D97" s="16" t="n"/>
      <c r="E97" s="18" t="n"/>
      <c r="F97" s="19" t="n"/>
      <c r="G97" s="18" t="n"/>
      <c r="H97" s="20" t="n"/>
      <c r="I97" s="29">
        <f>IFERROR(IF(B97="","",DATE(YEAR(B97),MONTH(B97),1)),"")</f>
        <v/>
      </c>
      <c r="J97" s="11">
        <f>IFERROR(IF(OR(B97="",F97="",G97=""),"",IF(G97="Posted",F97,"")),"")</f>
        <v/>
      </c>
      <c r="K97" s="10">
        <f>IFERROR(IF(COUNTA(A97:H97)=0,"",IF(OR(A97="",B97="",C97="",D97="",E97="",F97="",G97=""),"Review missing input",IF(OR(F97&lt;=0,F97&gt;Assumptions!$F$7),"Review amount",IF(AND(G97="Posted",B97&gt;TODAY()),"Review future posted date",IF(F97&gt;Assumptions!$F$6,"Review large draw",IF(G97="Voided","Excluded",IF(G97="Planned","Planned","Ready"))))))),"Review input")</f>
        <v/>
      </c>
    </row>
    <row r="98">
      <c r="A98" s="16" t="n"/>
      <c r="B98" s="17" t="n"/>
      <c r="C98" s="16" t="n"/>
      <c r="D98" s="16" t="n"/>
      <c r="E98" s="18" t="n"/>
      <c r="F98" s="19" t="n"/>
      <c r="G98" s="18" t="n"/>
      <c r="H98" s="20" t="n"/>
      <c r="I98" s="30">
        <f>IFERROR(IF(B98="","",DATE(YEAR(B98),MONTH(B98),1)),"")</f>
        <v/>
      </c>
      <c r="J98" s="14">
        <f>IFERROR(IF(OR(B98="",F98="",G98=""),"",IF(G98="Posted",F98,"")),"")</f>
        <v/>
      </c>
      <c r="K98" s="13">
        <f>IFERROR(IF(COUNTA(A98:H98)=0,"",IF(OR(A98="",B98="",C98="",D98="",E98="",F98="",G98=""),"Review missing input",IF(OR(F98&lt;=0,F98&gt;Assumptions!$F$7),"Review amount",IF(AND(G98="Posted",B98&gt;TODAY()),"Review future posted date",IF(F98&gt;Assumptions!$F$6,"Review large draw",IF(G98="Voided","Excluded",IF(G98="Planned","Planned","Ready"))))))),"Review input")</f>
        <v/>
      </c>
    </row>
    <row r="99">
      <c r="A99" s="16" t="n"/>
      <c r="B99" s="17" t="n"/>
      <c r="C99" s="16" t="n"/>
      <c r="D99" s="16" t="n"/>
      <c r="E99" s="18" t="n"/>
      <c r="F99" s="19" t="n"/>
      <c r="G99" s="18" t="n"/>
      <c r="H99" s="20" t="n"/>
      <c r="I99" s="29">
        <f>IFERROR(IF(B99="","",DATE(YEAR(B99),MONTH(B99),1)),"")</f>
        <v/>
      </c>
      <c r="J99" s="11">
        <f>IFERROR(IF(OR(B99="",F99="",G99=""),"",IF(G99="Posted",F99,"")),"")</f>
        <v/>
      </c>
      <c r="K99" s="10">
        <f>IFERROR(IF(COUNTA(A99:H99)=0,"",IF(OR(A99="",B99="",C99="",D99="",E99="",F99="",G99=""),"Review missing input",IF(OR(F99&lt;=0,F99&gt;Assumptions!$F$7),"Review amount",IF(AND(G99="Posted",B99&gt;TODAY()),"Review future posted date",IF(F99&gt;Assumptions!$F$6,"Review large draw",IF(G99="Voided","Excluded",IF(G99="Planned","Planned","Ready"))))))),"Review input")</f>
        <v/>
      </c>
    </row>
    <row r="100">
      <c r="A100" s="16" t="n"/>
      <c r="B100" s="17" t="n"/>
      <c r="C100" s="16" t="n"/>
      <c r="D100" s="16" t="n"/>
      <c r="E100" s="18" t="n"/>
      <c r="F100" s="19" t="n"/>
      <c r="G100" s="18" t="n"/>
      <c r="H100" s="20" t="n"/>
      <c r="I100" s="30">
        <f>IFERROR(IF(B100="","",DATE(YEAR(B100),MONTH(B100),1)),"")</f>
        <v/>
      </c>
      <c r="J100" s="14">
        <f>IFERROR(IF(OR(B100="",F100="",G100=""),"",IF(G100="Posted",F100,"")),"")</f>
        <v/>
      </c>
      <c r="K100" s="13">
        <f>IFERROR(IF(COUNTA(A100:H100)=0,"",IF(OR(A100="",B100="",C100="",D100="",E100="",F100="",G100=""),"Review missing input",IF(OR(F100&lt;=0,F100&gt;Assumptions!$F$7),"Review amount",IF(AND(G100="Posted",B100&gt;TODAY()),"Review future posted date",IF(F100&gt;Assumptions!$F$6,"Review large draw",IF(G100="Voided","Excluded",IF(G100="Planned","Planned","Ready"))))))),"Review input")</f>
        <v/>
      </c>
    </row>
    <row r="101">
      <c r="A101" s="16" t="n"/>
      <c r="B101" s="17" t="n"/>
      <c r="C101" s="16" t="n"/>
      <c r="D101" s="16" t="n"/>
      <c r="E101" s="18" t="n"/>
      <c r="F101" s="19" t="n"/>
      <c r="G101" s="18" t="n"/>
      <c r="H101" s="20" t="n"/>
      <c r="I101" s="29">
        <f>IFERROR(IF(B101="","",DATE(YEAR(B101),MONTH(B101),1)),"")</f>
        <v/>
      </c>
      <c r="J101" s="11">
        <f>IFERROR(IF(OR(B101="",F101="",G101=""),"",IF(G101="Posted",F101,"")),"")</f>
        <v/>
      </c>
      <c r="K101" s="10">
        <f>IFERROR(IF(COUNTA(A101:H101)=0,"",IF(OR(A101="",B101="",C101="",D101="",E101="",F101="",G101=""),"Review missing input",IF(OR(F101&lt;=0,F101&gt;Assumptions!$F$7),"Review amount",IF(AND(G101="Posted",B101&gt;TODAY()),"Review future posted date",IF(F101&gt;Assumptions!$F$6,"Review large draw",IF(G101="Voided","Excluded",IF(G101="Planned","Planned","Ready"))))))),"Review input")</f>
        <v/>
      </c>
    </row>
    <row r="102">
      <c r="A102" s="16" t="n"/>
      <c r="B102" s="17" t="n"/>
      <c r="C102" s="16" t="n"/>
      <c r="D102" s="16" t="n"/>
      <c r="E102" s="18" t="n"/>
      <c r="F102" s="19" t="n"/>
      <c r="G102" s="18" t="n"/>
      <c r="H102" s="20" t="n"/>
      <c r="I102" s="30">
        <f>IFERROR(IF(B102="","",DATE(YEAR(B102),MONTH(B102),1)),"")</f>
        <v/>
      </c>
      <c r="J102" s="14">
        <f>IFERROR(IF(OR(B102="",F102="",G102=""),"",IF(G102="Posted",F102,"")),"")</f>
        <v/>
      </c>
      <c r="K102" s="13">
        <f>IFERROR(IF(COUNTA(A102:H102)=0,"",IF(OR(A102="",B102="",C102="",D102="",E102="",F102="",G102=""),"Review missing input",IF(OR(F102&lt;=0,F102&gt;Assumptions!$F$7),"Review amount",IF(AND(G102="Posted",B102&gt;TODAY()),"Review future posted date",IF(F102&gt;Assumptions!$F$6,"Review large draw",IF(G102="Voided","Excluded",IF(G102="Planned","Planned","Ready"))))))),"Review input")</f>
        <v/>
      </c>
    </row>
    <row r="103">
      <c r="A103" s="16" t="n"/>
      <c r="B103" s="17" t="n"/>
      <c r="C103" s="16" t="n"/>
      <c r="D103" s="16" t="n"/>
      <c r="E103" s="18" t="n"/>
      <c r="F103" s="19" t="n"/>
      <c r="G103" s="18" t="n"/>
      <c r="H103" s="20" t="n"/>
      <c r="I103" s="29">
        <f>IFERROR(IF(B103="","",DATE(YEAR(B103),MONTH(B103),1)),"")</f>
        <v/>
      </c>
      <c r="J103" s="11">
        <f>IFERROR(IF(OR(B103="",F103="",G103=""),"",IF(G103="Posted",F103,"")),"")</f>
        <v/>
      </c>
      <c r="K103" s="10">
        <f>IFERROR(IF(COUNTA(A103:H103)=0,"",IF(OR(A103="",B103="",C103="",D103="",E103="",F103="",G103=""),"Review missing input",IF(OR(F103&lt;=0,F103&gt;Assumptions!$F$7),"Review amount",IF(AND(G103="Posted",B103&gt;TODAY()),"Review future posted date",IF(F103&gt;Assumptions!$F$6,"Review large draw",IF(G103="Voided","Excluded",IF(G103="Planned","Planned","Ready"))))))),"Review input")</f>
        <v/>
      </c>
    </row>
    <row r="104">
      <c r="A104" s="16" t="n"/>
      <c r="B104" s="17" t="n"/>
      <c r="C104" s="16" t="n"/>
      <c r="D104" s="16" t="n"/>
      <c r="E104" s="18" t="n"/>
      <c r="F104" s="19" t="n"/>
      <c r="G104" s="18" t="n"/>
      <c r="H104" s="20" t="n"/>
      <c r="I104" s="30">
        <f>IFERROR(IF(B104="","",DATE(YEAR(B104),MONTH(B104),1)),"")</f>
        <v/>
      </c>
      <c r="J104" s="14">
        <f>IFERROR(IF(OR(B104="",F104="",G104=""),"",IF(G104="Posted",F104,"")),"")</f>
        <v/>
      </c>
      <c r="K104" s="13">
        <f>IFERROR(IF(COUNTA(A104:H104)=0,"",IF(OR(A104="",B104="",C104="",D104="",E104="",F104="",G104=""),"Review missing input",IF(OR(F104&lt;=0,F104&gt;Assumptions!$F$7),"Review amount",IF(AND(G104="Posted",B104&gt;TODAY()),"Review future posted date",IF(F104&gt;Assumptions!$F$6,"Review large draw",IF(G104="Voided","Excluded",IF(G104="Planned","Planned","Ready"))))))),"Review input")</f>
        <v/>
      </c>
    </row>
  </sheetData>
  <autoFilter ref="A4:K104"/>
  <mergeCells count="1">
    <mergeCell ref="A1:K1"/>
  </mergeCells>
  <conditionalFormatting sqref="A5:A104">
    <cfRule type="expression" priority="1" dxfId="0">
      <formula>AND($A5&lt;&gt;"",COUNTIF($A$5:$A$104,$A5)&gt;1)</formula>
    </cfRule>
  </conditionalFormatting>
  <conditionalFormatting sqref="F5:F104">
    <cfRule type="expression" priority="2" dxfId="0">
      <formula>AND($F5&lt;&gt;"",$F5&gt;Assumptions!$F$6)</formula>
    </cfRule>
  </conditionalFormatting>
  <conditionalFormatting sqref="K5:K104">
    <cfRule type="expression" priority="3" dxfId="0">
      <formula>LEFT($K5,6)="Review"</formula>
    </cfRule>
    <cfRule type="expression" priority="4" dxfId="1">
      <formula>$K5="Ready"</formula>
    </cfRule>
  </conditionalFormatting>
  <conditionalFormatting sqref="G5:G104">
    <cfRule type="expression" priority="5" dxfId="2">
      <formula>$G5="Posted"</formula>
    </cfRule>
  </conditionalFormatting>
  <conditionalFormatting sqref="G5:K104">
    <cfRule type="expression" priority="6" dxfId="3">
      <formula>$G5="Planned"</formula>
    </cfRule>
  </conditionalFormatting>
  <dataValidations count="6">
    <dataValidation sqref="C5:C104" showDropDown="0" showInputMessage="1" showErrorMessage="1" allowBlank="0" errorTitle="Owner selection needed" error="Choose an owner from the editable Assumptions list." promptTitle="Owner" prompt="Select the owner associated with this withdrawal." type="list">
      <formula1>=INDIRECT("Assumptions!$A$5:$A$14")</formula1>
    </dataValidation>
    <dataValidation sqref="D5:D104" showDropDown="0" showInputMessage="1" showErrorMessage="1" allowBlank="0" errorTitle="Account selection needed" error="Choose an account from the editable Assumptions list." promptTitle="Source account" prompt="Select the business account used for the draw." type="list">
      <formula1>=INDIRECT("Assumptions!$B$5:$B$14")</formula1>
    </dataValidation>
    <dataValidation sqref="E5:E104" showDropDown="0" showInputMessage="1" showErrorMessage="1" allowBlank="0" errorTitle="Method selection needed" error="Choose a method from the editable Assumptions list." promptTitle="Method" prompt="Select the recorded withdrawal method." type="list">
      <formula1>=INDIRECT("Assumptions!$C$5:$C$14")</formula1>
    </dataValidation>
    <dataValidation sqref="G5:G104" showDropDown="0" showInputMessage="1" showErrorMessage="1" allowBlank="0" errorTitle="Status selection needed" error="Choose Posted, Planned, or Voided." promptTitle="Status" prompt="Posted amounts appear in posted draw totals." type="list">
      <formula1>=INDIRECT("Assumptions!$D$5:$D$7")</formula1>
    </dataValidation>
    <dataValidation sqref="B5:B104" showDropDown="0" showInputMessage="1" showErrorMessage="1" allowBlank="0" errorTitle="Check the draw date" error="Enter a date within the editable date limits on Assumptions." promptTitle="Draw date" prompt="Use a valid date in MM/DD/YYYY format." type="date" operator="between">
      <formula1>=INDIRECT("Assumptions!$F$8")</formula1>
      <formula2>=INDIRECT("Assumptions!$F$9")</formula2>
    </dataValidation>
    <dataValidation sqref="F5:F104" showDropDown="0" showInputMessage="1" showErrorMessage="1" allowBlank="0" errorTitle="Check the draw amount" error="Enter a positive amount no greater than the editable maximum on Assumptions." promptTitle="Draw amount" prompt="Enter the withdrawal as a positive US dollar amount." type="decimal" operator="between">
      <formula1>0.01</formula1>
      <formula2>=INDIRECT("Assumptions!$F$7")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37A4E"/>
    <outlinePr summaryBelow="1" summaryRight="1"/>
    <pageSetUpPr fitToPage="1"/>
  </sheetPr>
  <dimension ref="A1:F1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42" customWidth="1" min="2" max="2"/>
    <col width="20" customWidth="1" min="3" max="3"/>
    <col width="20" customWidth="1" min="4" max="4"/>
    <col width="30" customWidth="1" min="5" max="5"/>
    <col width="18" customWidth="1" min="6" max="6"/>
  </cols>
  <sheetData>
    <row r="1" ht="30" customHeight="1">
      <c r="A1" s="1" t="inlineStr">
        <is>
          <t>Fictional Cedar Kite Lawn Care — Lists and Planning Assumptions</t>
        </is>
      </c>
    </row>
    <row r="2"/>
    <row r="3" ht="32" customHeight="1">
      <c r="A3" s="8" t="inlineStr">
        <is>
          <t>Yellow cells are editable. Keep the Posted, Planned, and Voided status labels unchanged because workbook formulas use them.</t>
        </is>
      </c>
    </row>
    <row r="4" ht="34" customHeight="1">
      <c r="A4" s="9" t="inlineStr">
        <is>
          <t>Owner Choices</t>
        </is>
      </c>
      <c r="B4" s="9" t="inlineStr">
        <is>
          <t>Source Account Choices</t>
        </is>
      </c>
      <c r="C4" s="9" t="inlineStr">
        <is>
          <t>Method Choices</t>
        </is>
      </c>
      <c r="D4" s="9" t="inlineStr">
        <is>
          <t>Fixed Status Choices</t>
        </is>
      </c>
      <c r="E4" s="9" t="inlineStr">
        <is>
          <t>Planning Item</t>
        </is>
      </c>
      <c r="F4" s="9" t="inlineStr">
        <is>
          <t>Value</t>
        </is>
      </c>
    </row>
    <row r="5">
      <c r="A5" s="16" t="inlineStr">
        <is>
          <t>Jordan Vale (Fictional)</t>
        </is>
      </c>
      <c r="B5" s="16" t="inlineStr">
        <is>
          <t>Cedar Kite Operating Checking (Fictional)</t>
        </is>
      </c>
      <c r="C5" s="16" t="inlineStr">
        <is>
          <t>Bank Transfer</t>
        </is>
      </c>
      <c r="D5" s="23" t="inlineStr">
        <is>
          <t>Posted</t>
        </is>
      </c>
      <c r="E5" s="24" t="inlineStr">
        <is>
          <t>Monthly owner draw plan</t>
        </is>
      </c>
      <c r="F5" s="19" t="n">
        <v>6000</v>
      </c>
    </row>
    <row r="6">
      <c r="A6" s="16" t="inlineStr">
        <is>
          <t>Riley Moss (Fictional)</t>
        </is>
      </c>
      <c r="B6" s="16" t="inlineStr">
        <is>
          <t>Cedar Kite Reserve Checking (Fictional)</t>
        </is>
      </c>
      <c r="C6" s="16" t="inlineStr">
        <is>
          <t>Check</t>
        </is>
      </c>
      <c r="D6" s="23" t="inlineStr">
        <is>
          <t>Planned</t>
        </is>
      </c>
      <c r="E6" s="25" t="inlineStr">
        <is>
          <t>Large draw review amount</t>
        </is>
      </c>
      <c r="F6" s="19" t="n">
        <v>10000</v>
      </c>
    </row>
    <row r="7">
      <c r="A7" s="16" t="n"/>
      <c r="B7" s="16" t="n"/>
      <c r="C7" s="16" t="inlineStr">
        <is>
          <t>Cash</t>
        </is>
      </c>
      <c r="D7" s="23" t="inlineStr">
        <is>
          <t>Voided</t>
        </is>
      </c>
      <c r="E7" s="24" t="inlineStr">
        <is>
          <t>Maximum entered amount</t>
        </is>
      </c>
      <c r="F7" s="19" t="n">
        <v>250000</v>
      </c>
    </row>
    <row r="8">
      <c r="A8" s="16" t="n"/>
      <c r="B8" s="16" t="n"/>
      <c r="C8" s="16" t="n"/>
      <c r="D8" s="13" t="n"/>
      <c r="E8" s="25" t="inlineStr">
        <is>
          <t>Earliest allowed draw date</t>
        </is>
      </c>
      <c r="F8" s="26" t="n">
        <v>44197</v>
      </c>
    </row>
    <row r="9">
      <c r="A9" s="16" t="n"/>
      <c r="B9" s="16" t="n"/>
      <c r="C9" s="16" t="n"/>
      <c r="D9" s="10" t="n"/>
      <c r="E9" s="24" t="inlineStr">
        <is>
          <t>Latest allowed draw date</t>
        </is>
      </c>
      <c r="F9" s="26" t="n">
        <v>47118</v>
      </c>
    </row>
    <row r="10">
      <c r="A10" s="16" t="n"/>
      <c r="B10" s="16" t="n"/>
      <c r="C10" s="16" t="n"/>
      <c r="D10" s="13" t="n"/>
      <c r="E10" s="25" t="n"/>
      <c r="F10" s="27" t="n"/>
    </row>
    <row r="11">
      <c r="A11" s="16" t="n"/>
      <c r="B11" s="16" t="n"/>
      <c r="C11" s="16" t="n"/>
      <c r="D11" s="10" t="n"/>
      <c r="E11" s="24" t="n"/>
      <c r="F11" s="28" t="n"/>
    </row>
    <row r="12">
      <c r="A12" s="16" t="n"/>
      <c r="B12" s="16" t="n"/>
      <c r="C12" s="16" t="n"/>
      <c r="D12" s="13" t="n"/>
      <c r="E12" s="25" t="n"/>
      <c r="F12" s="27" t="n"/>
    </row>
    <row r="13">
      <c r="A13" s="16" t="n"/>
      <c r="B13" s="16" t="n"/>
      <c r="C13" s="16" t="n"/>
      <c r="D13" s="10" t="n"/>
      <c r="E13" s="24" t="n"/>
      <c r="F13" s="28" t="n"/>
    </row>
    <row r="14">
      <c r="A14" s="16" t="n"/>
      <c r="B14" s="16" t="n"/>
      <c r="C14" s="16" t="n"/>
      <c r="D14" s="13" t="n"/>
      <c r="E14" s="25" t="n"/>
      <c r="F14" s="27" t="n"/>
    </row>
  </sheetData>
  <mergeCells count="1">
    <mergeCell ref="A1:F1"/>
  </mergeCells>
  <conditionalFormatting sqref="F6:F9">
    <cfRule type="expression" priority="1" dxfId="0">
      <formula>OR($F$6&gt;$F$7,$F$8&gt;$F$9)</formula>
    </cfRule>
  </conditionalFormatting>
  <dataValidations count="2">
    <dataValidation sqref="F5:F6" showDropDown="0" showInputMessage="1" showErrorMessage="1" allowBlank="0" errorTitle="Check the planning amount" error="Enter zero or a positive US dollar amount." promptTitle="Editable planning amount" prompt="Adjust this internal planning assumption as needed." type="decimal" operator="greaterThanOrEqual">
      <formula1>0</formula1>
    </dataValidation>
    <dataValidation sqref="F7" showDropDown="0" showInputMessage="1" showErrorMessage="1" allowBlank="0" errorTitle="Check the maximum amount" error="Enter a maximum amount greater than zero." promptTitle="Maximum entered amount" prompt="This editable limit controls draw amount validation." type="decimal" operator="greaterThan">
      <formula1>0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Cedar Kite Lawn Care</dc:creator>
  <dc:title xmlns:dc="http://purl.org/dc/elements/1.1/">Lawn Care Owner Draw Tracker</dc:title>
  <dc:subject xmlns:dc="http://purl.org/dc/elements/1.1/">Owner withdrawal records separated from operating expenses</dc:subject>
  <dcterms:created xmlns:dcterms="http://purl.org/dc/terms/" xmlns:xsi="http://www.w3.org/2001/XMLSchema-instance" xsi:type="dcterms:W3CDTF">2026-09-10T20:23:58Z</dcterms:created>
  <dcterms:modified xmlns:dcterms="http://purl.org/dc/terms/" xmlns:xsi="http://www.w3.org/2001/XMLSchema-instance" xsi:type="dcterms:W3CDTF">2026-09-10T20:23:58+00:00Z</dcterms:modified>
</cp:coreProperties>
</file>