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lose Checklist" sheetId="2" state="visible" r:id="rId2"/>
    <sheet xmlns:r="http://schemas.openxmlformats.org/officeDocument/2006/relationships" name="Assumptions" sheetId="3" state="visible" r:id="rId3"/>
  </sheets>
  <definedNames>
    <definedName name="_xlnm.Print_Area" localSheetId="0">'Summary'!$A$1:$H$25</definedName>
    <definedName name="_xlnm._FilterDatabase" localSheetId="1" hidden="1">'Close Checklist'!$A$4:$P$104</definedName>
    <definedName name="_xlnm.Print_Area" localSheetId="1">'Close Checklist'!$A$1:$P$104</definedName>
    <definedName name="_xlnm.Print_Area" localSheetId="2">'Assumptions'!$A$1:$F$13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.00;[Red]-$#,##0.00"/>
    <numFmt numFmtId="166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17261F"/>
      <sz val="11"/>
    </font>
    <font>
      <name val="Calibri"/>
      <color rgb="0017261F"/>
      <sz val="10"/>
    </font>
    <font>
      <name val="Calibri"/>
      <b val="1"/>
      <color rgb="0017261F"/>
      <sz val="10"/>
    </font>
    <font>
      <name val="Calibri"/>
      <b val="1"/>
      <color rgb="00FFFFFF"/>
      <sz val="11"/>
    </font>
    <font>
      <name val="Calibri"/>
      <i val="1"/>
      <color rgb="0017261F"/>
      <sz val="9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2F7F1"/>
      </patternFill>
    </fill>
    <fill>
      <patternFill patternType="solid">
        <fgColor rgb="00FFFFFF"/>
      </patternFill>
    </fill>
    <fill>
      <patternFill patternType="solid">
        <fgColor rgb="00FFF3C4"/>
      </patternFill>
    </fill>
  </fills>
  <borders count="2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top" wrapText="1"/>
    </xf>
    <xf numFmtId="166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" fontId="3" fillId="6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Calibri"/>
        <b val="1"/>
        <color rgb="00FFFFFF"/>
        <sz val="11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  <dxf>
      <font>
        <name val="Calibri"/>
        <b val="1"/>
        <color rgb="0017261F"/>
        <sz val="11"/>
      </font>
      <fill>
        <patternFill patternType="solid">
          <fgColor rgb="00D7A928"/>
        </patternFill>
      </fill>
    </dxf>
    <dxf>
      <font>
        <name val="Calibri"/>
        <b val="1"/>
        <color rgb="00FFFFFF"/>
        <sz val="11"/>
      </font>
      <fill>
        <patternFill patternType="solid">
          <fgColor rgb="00337A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Tasks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'Summary'!F4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337A4E"/>
              </a:solidFill>
              <a:prstDash val="solid"/>
            </a:ln>
          </spPr>
          <cat>
            <numRef>
              <f>'Summary'!$E$5:$E$10</f>
            </numRef>
          </cat>
          <val>
            <numRef>
              <f>'Summary'!$F$5:$F$10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Tasks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4031999" cy="237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F35"/>
    <outlinePr summaryBelow="1" summaryRight="1"/>
    <pageSetUpPr fitToPage="1"/>
  </sheetPr>
  <dimension ref="A1:H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3" customWidth="1" min="3" max="3"/>
    <col width="3" customWidth="1" min="4" max="4"/>
    <col width="23" customWidth="1" min="5" max="5"/>
    <col width="14" customWidth="1" min="6" max="6"/>
    <col width="3" customWidth="1" min="7" max="7"/>
    <col width="12" customWidth="1" min="8" max="8"/>
  </cols>
  <sheetData>
    <row r="1" ht="30" customHeight="1">
      <c r="A1" s="1" t="inlineStr">
        <is>
          <t>Fictional Greenway Grounds LLC — Year-End Close Summary</t>
        </is>
      </c>
    </row>
    <row r="2" ht="32" customHeight="1">
      <c r="A2" s="2" t="inlineStr">
        <is>
          <t>Calculated from the Close Checklist. All example names, references, and amounts are fictional; no external systems are connected.</t>
        </is>
      </c>
      <c r="B2" s="2" t="n"/>
      <c r="C2" s="2" t="n"/>
      <c r="D2" s="2" t="n"/>
      <c r="E2" s="2" t="n"/>
      <c r="F2" s="2" t="n"/>
      <c r="G2" s="2" t="n"/>
      <c r="H2" s="2" t="n"/>
    </row>
    <row r="3"/>
    <row r="4">
      <c r="A4" s="3" t="inlineStr">
        <is>
          <t>Close Indicator</t>
        </is>
      </c>
      <c r="B4" s="3" t="inlineStr">
        <is>
          <t>Calculated Value</t>
        </is>
      </c>
      <c r="E4" s="3" t="inlineStr">
        <is>
          <t>Task Status</t>
        </is>
      </c>
      <c r="F4" s="3" t="inlineStr">
        <is>
          <t>Task Count</t>
        </is>
      </c>
    </row>
    <row r="5" ht="23" customHeight="1">
      <c r="A5" s="4" t="inlineStr">
        <is>
          <t>Tasks entered</t>
        </is>
      </c>
      <c r="B5" s="5">
        <f>COUNTIF('Close Checklist'!$A$5:$A$104,"&lt;&gt;")</f>
        <v/>
      </c>
      <c r="E5" s="6" t="inlineStr">
        <is>
          <t>Not Started</t>
        </is>
      </c>
      <c r="F5" s="5">
        <f>COUNTIF('Close Checklist'!$G$5:$G$104,"Not Started")</f>
        <v/>
      </c>
    </row>
    <row r="6" ht="23" customHeight="1">
      <c r="A6" s="7" t="inlineStr">
        <is>
          <t>Completed tasks</t>
        </is>
      </c>
      <c r="B6" s="8">
        <f>COUNTIF('Close Checklist'!$G$5:$G$104,"Complete")</f>
        <v/>
      </c>
      <c r="E6" s="9" t="inlineStr">
        <is>
          <t>In Progress</t>
        </is>
      </c>
      <c r="F6" s="8">
        <f>COUNTIF('Close Checklist'!$G$5:$G$104,"In Progress")</f>
        <v/>
      </c>
    </row>
    <row r="7" ht="23" customHeight="1">
      <c r="A7" s="4" t="inlineStr">
        <is>
          <t>Not applicable tasks</t>
        </is>
      </c>
      <c r="B7" s="5">
        <f>COUNTIF('Close Checklist'!$G$5:$G$104,"Not Applicable")</f>
        <v/>
      </c>
      <c r="E7" s="6" t="inlineStr">
        <is>
          <t>Ready for Review</t>
        </is>
      </c>
      <c r="F7" s="5">
        <f>COUNTIF('Close Checklist'!$G$5:$G$104,"Ready for Review")</f>
        <v/>
      </c>
    </row>
    <row r="8" ht="23" customHeight="1">
      <c r="A8" s="7" t="inlineStr">
        <is>
          <t>Open tasks</t>
        </is>
      </c>
      <c r="B8" s="8">
        <f>MAX(0,B5-B6-B7)</f>
        <v/>
      </c>
      <c r="E8" s="9" t="inlineStr">
        <is>
          <t>Complete</t>
        </is>
      </c>
      <c r="F8" s="8">
        <f>COUNTIF('Close Checklist'!$G$5:$G$104,"Complete")</f>
        <v/>
      </c>
    </row>
    <row r="9" ht="23" customHeight="1">
      <c r="A9" s="4" t="inlineStr">
        <is>
          <t>Completion rate</t>
        </is>
      </c>
      <c r="B9" s="10">
        <f>IFERROR((B6+B7)/B5,"")</f>
        <v/>
      </c>
      <c r="E9" s="6" t="inlineStr">
        <is>
          <t>Not Applicable</t>
        </is>
      </c>
      <c r="F9" s="5">
        <f>COUNTIF('Close Checklist'!$G$5:$G$104,"Not Applicable")</f>
        <v/>
      </c>
    </row>
    <row r="10" ht="23" customHeight="1">
      <c r="A10" s="7" t="inlineStr">
        <is>
          <t>Overdue open tasks</t>
        </is>
      </c>
      <c r="B10" s="8">
        <f>COUNTIFS('Close Checklist'!$A$5:$A$104,"&lt;&gt;",'Close Checklist'!$F$5:$F$104,"&lt;"&amp;TODAY(),'Close Checklist'!$F$5:$F$104,"&lt;&gt;",'Close Checklist'!$G$5:$G$104,"&lt;&gt;Complete",'Close Checklist'!$G$5:$G$104,"&lt;&gt;Not Applicable")</f>
        <v/>
      </c>
      <c r="E10" s="9" t="inlineStr">
        <is>
          <t>Missing Status</t>
        </is>
      </c>
      <c r="F10" s="8">
        <f>COUNTIFS('Close Checklist'!$A$5:$A$104,"&lt;&gt;",'Close Checklist'!$G$5:$G$104,"")</f>
        <v/>
      </c>
    </row>
    <row r="11" ht="23" customHeight="1">
      <c r="A11" s="4" t="inlineStr">
        <is>
          <t>Ready for review</t>
        </is>
      </c>
      <c r="B11" s="5">
        <f>COUNTIF('Close Checklist'!$G$5:$G$104,"Ready for Review")</f>
        <v/>
      </c>
    </row>
    <row r="12" ht="23" customHeight="1">
      <c r="A12" s="7" t="inlineStr">
        <is>
          <t>Tasks missing status</t>
        </is>
      </c>
      <c r="B12" s="8">
        <f>COUNTIFS('Close Checklist'!$A$5:$A$104,"&lt;&gt;",'Close Checklist'!$G$5:$G$104,"")</f>
        <v/>
      </c>
    </row>
    <row r="13" ht="23" customHeight="1">
      <c r="A13" s="4" t="inlineStr">
        <is>
          <t>Approved sign-offs</t>
        </is>
      </c>
      <c r="B13" s="5">
        <f>COUNTIF('Close Checklist'!$M$5:$M$104,"Approved")</f>
        <v/>
      </c>
    </row>
    <row r="14" ht="23" customHeight="1">
      <c r="A14" s="7" t="inlineStr">
        <is>
          <t>Amount reviewed</t>
        </is>
      </c>
      <c r="B14" s="11">
        <f>IF(B5=0,"",SUM('Close Checklist'!$I$5:$I$104))</f>
        <v/>
      </c>
    </row>
    <row r="15" ht="23" customHeight="1">
      <c r="A15" s="4" t="inlineStr">
        <is>
          <t>Completed tasks missing support</t>
        </is>
      </c>
      <c r="B15" s="5">
        <f>COUNTIFS('Close Checklist'!$A$5:$A$104,"&lt;&gt;",'Close Checklist'!$G$5:$G$104,"Complete",'Close Checklist'!$H$5:$H$104,"")</f>
        <v/>
      </c>
    </row>
    <row r="16" ht="23" customHeight="1">
      <c r="A16" s="7" t="inlineStr">
        <is>
          <t>Completed tasks needing sign-off</t>
        </is>
      </c>
      <c r="B16" s="8">
        <f>COUNTIFS('Close Checklist'!$A$5:$A$104,"&lt;&gt;",'Close Checklist'!$G$5:$G$104,"Complete",'Close Checklist'!$M$5:$M$104,"&lt;&gt;Approved",'Close Checklist'!$M$5:$M$104,"&lt;&gt;Not Required")</f>
        <v/>
      </c>
    </row>
    <row r="17" ht="23" customHeight="1">
      <c r="A17" s="4" t="inlineStr">
        <is>
          <t>Latest period end</t>
        </is>
      </c>
      <c r="B17" s="12">
        <f>IF(COUNT('Close Checklist'!$D$5:$D$104)=0,"",MAX('Close Checklist'!$D$5:$D$104))</f>
        <v/>
      </c>
    </row>
    <row r="18" ht="23" customHeight="1">
      <c r="A18" s="7" t="inlineStr">
        <is>
          <t>As of date</t>
        </is>
      </c>
      <c r="B18" s="13">
        <f>TODAY()</f>
        <v/>
      </c>
    </row>
  </sheetData>
  <mergeCells count="1">
    <mergeCell ref="A1:H1"/>
  </mergeCells>
  <conditionalFormatting sqref="B10">
    <cfRule type="expression" priority="1" dxfId="0">
      <formula>B10&gt;0</formula>
    </cfRule>
  </conditionalFormatting>
  <conditionalFormatting sqref="B12">
    <cfRule type="expression" priority="2" dxfId="0">
      <formula>B12&gt;0</formula>
    </cfRule>
  </conditionalFormatting>
  <conditionalFormatting sqref="B15:B16">
    <cfRule type="expression" priority="3" dxfId="0">
      <formula>B15&gt;0</formula>
    </cfRule>
  </conditionalFormatting>
  <conditionalFormatting sqref="B9">
    <cfRule type="expression" priority="4" dxfId="1">
      <formula>B9=1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73F35"/>
    <outlinePr summaryBelow="1" summaryRight="1"/>
    <pageSetUpPr fitToPage="1"/>
  </sheetPr>
  <dimension ref="A1:P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39" customWidth="1" min="3" max="3"/>
    <col width="14" customWidth="1" min="4" max="4"/>
    <col width="24" customWidth="1" min="5" max="5"/>
    <col width="14" customWidth="1" min="6" max="6"/>
    <col width="18" customWidth="1" min="7" max="7"/>
    <col width="35" customWidth="1" min="8" max="8"/>
    <col width="17" customWidth="1" min="9" max="9"/>
    <col width="15" customWidth="1" min="10" max="10"/>
    <col width="24" customWidth="1" min="11" max="11"/>
    <col width="15" customWidth="1" min="12" max="12"/>
    <col width="19" customWidth="1" min="13" max="13"/>
    <col width="15" customWidth="1" min="14" max="14"/>
    <col width="21" customWidth="1" min="15" max="15"/>
    <col width="42" customWidth="1" min="16" max="16"/>
  </cols>
  <sheetData>
    <row r="1" ht="30" customHeight="1">
      <c r="A1" s="1" t="inlineStr">
        <is>
          <t>Fictional Greenway Grounds LLC — Lawn Care Year-End Close Checklist</t>
        </is>
      </c>
    </row>
    <row r="2" ht="36" customHeight="1">
      <c r="A2" s="2" t="inlineStr">
        <is>
          <t>Enter administrative close tasks, supporting file references, dates, amounts, and human sign-offs. This workbook does not provide legal or tax advice. All examples are fictional.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 ht="8" customHeight="1"/>
    <row r="4" ht="34" customHeight="1">
      <c r="A4" s="14" t="inlineStr">
        <is>
          <t>Task ID</t>
        </is>
      </c>
      <c r="B4" s="14" t="inlineStr">
        <is>
          <t>Close Area</t>
        </is>
      </c>
      <c r="C4" s="14" t="inlineStr">
        <is>
          <t>Close Task</t>
        </is>
      </c>
      <c r="D4" s="14" t="inlineStr">
        <is>
          <t>Period End</t>
        </is>
      </c>
      <c r="E4" s="14" t="inlineStr">
        <is>
          <t>Owner</t>
        </is>
      </c>
      <c r="F4" s="14" t="inlineStr">
        <is>
          <t>Due Date</t>
        </is>
      </c>
      <c r="G4" s="14" t="inlineStr">
        <is>
          <t>Task Status</t>
        </is>
      </c>
      <c r="H4" s="14" t="inlineStr">
        <is>
          <t>Support Reference</t>
        </is>
      </c>
      <c r="I4" s="14" t="inlineStr">
        <is>
          <t>Amount Reviewed</t>
        </is>
      </c>
      <c r="J4" s="14" t="inlineStr">
        <is>
          <t>Completed Date</t>
        </is>
      </c>
      <c r="K4" s="14" t="inlineStr">
        <is>
          <t>Reviewer</t>
        </is>
      </c>
      <c r="L4" s="14" t="inlineStr">
        <is>
          <t>Review Date</t>
        </is>
      </c>
      <c r="M4" s="14" t="inlineStr">
        <is>
          <t>Sign-off Status</t>
        </is>
      </c>
      <c r="N4" s="14" t="inlineStr">
        <is>
          <t>Days Until Due</t>
        </is>
      </c>
      <c r="O4" s="14" t="inlineStr">
        <is>
          <t>Attention</t>
        </is>
      </c>
      <c r="P4" s="14" t="inlineStr">
        <is>
          <t>Notes</t>
        </is>
      </c>
    </row>
    <row r="5" ht="34" customHeight="1">
      <c r="A5" s="15" t="inlineStr">
        <is>
          <t>FYC-001</t>
        </is>
      </c>
      <c r="B5" s="15" t="inlineStr">
        <is>
          <t>Cash &amp; Banking</t>
        </is>
      </c>
      <c r="C5" s="16" t="inlineStr">
        <is>
          <t>Reconcile bank and card accounts</t>
        </is>
      </c>
      <c r="D5" s="17" t="n">
        <v>46022</v>
      </c>
      <c r="E5" s="16" t="inlineStr">
        <is>
          <t>Avery Fern (fictional)</t>
        </is>
      </c>
      <c r="F5" s="17" t="n">
        <v>46030</v>
      </c>
      <c r="G5" s="15" t="inlineStr">
        <is>
          <t>Complete</t>
        </is>
      </c>
      <c r="H5" s="16" t="inlineStr">
        <is>
          <t>Fictional file: bank reconciliation 001</t>
        </is>
      </c>
      <c r="I5" s="18" t="n">
        <v>48216.83</v>
      </c>
      <c r="J5" s="17" t="n">
        <v>46029</v>
      </c>
      <c r="K5" s="16" t="inlineStr">
        <is>
          <t>Morgan Elm (fictional)</t>
        </is>
      </c>
      <c r="L5" s="17" t="n">
        <v>46032</v>
      </c>
      <c r="M5" s="15" t="inlineStr">
        <is>
          <t>Approved</t>
        </is>
      </c>
      <c r="N5" s="19">
        <f>IF(OR($A5="",$F5="",$G5="Complete",$G5="Not Applicable"),"",$F5-TODAY())</f>
        <v/>
      </c>
      <c r="O5" s="20">
        <f>IF($A5="","",IF($G5="","Add status",IF(OR($G5="Complete",$G5="Not Applicable"),IF(AND($G5="Complete",$J5=""),"Check completed date",IF(AND($G5="Complete",$H5=""),"Check support",IF(AND($G5="Complete",$M5&lt;&gt;"Approved",$M5&lt;&gt;"Not Required"),"Check sign-off",IF(AND($M5="Approved",$L5=""),"Check review date","Closed")))),IF(AND($G5="Ready for Review",$H5=""),"Check support",IF($F5="","Add due date",IF($F5&lt;TODAY(),"Overdue",IF($F5&lt;=TODAY()+Assumptions!$B$4,"Due soon",IF($G5="Ready for Review","Review ready","Open"))))))))</f>
        <v/>
      </c>
      <c r="P5" s="16" t="inlineStr">
        <is>
          <t>Balances were compared to fictional statements.</t>
        </is>
      </c>
    </row>
    <row r="6" ht="34" customHeight="1">
      <c r="A6" s="15" t="inlineStr">
        <is>
          <t>FYC-002</t>
        </is>
      </c>
      <c r="B6" s="15" t="inlineStr">
        <is>
          <t>Receivables</t>
        </is>
      </c>
      <c r="C6" s="16" t="inlineStr">
        <is>
          <t>Review open customer balances</t>
        </is>
      </c>
      <c r="D6" s="17" t="n">
        <v>46022</v>
      </c>
      <c r="E6" s="16" t="inlineStr">
        <is>
          <t>Jordan Spruce (fictional)</t>
        </is>
      </c>
      <c r="F6" s="17" t="n">
        <v>46034</v>
      </c>
      <c r="G6" s="15" t="inlineStr">
        <is>
          <t>Complete</t>
        </is>
      </c>
      <c r="H6" s="16" t="inlineStr">
        <is>
          <t>Fictional file: receivables aging 002</t>
        </is>
      </c>
      <c r="I6" s="18" t="n">
        <v>13750</v>
      </c>
      <c r="J6" s="17" t="n">
        <v>46033</v>
      </c>
      <c r="K6" s="16" t="inlineStr">
        <is>
          <t>Reese Meadow (fictional)</t>
        </is>
      </c>
      <c r="L6" s="17" t="n">
        <v>46035</v>
      </c>
      <c r="M6" s="15" t="inlineStr">
        <is>
          <t>Approved</t>
        </is>
      </c>
      <c r="N6" s="21">
        <f>IF(OR($A6="",$F6="",$G6="Complete",$G6="Not Applicable"),"",$F6-TODAY())</f>
        <v/>
      </c>
      <c r="O6" s="22">
        <f>IF($A6="","",IF($G6="","Add status",IF(OR($G6="Complete",$G6="Not Applicable"),IF(AND($G6="Complete",$J6=""),"Check completed date",IF(AND($G6="Complete",$H6=""),"Check support",IF(AND($G6="Complete",$M6&lt;&gt;"Approved",$M6&lt;&gt;"Not Required"),"Check sign-off",IF(AND($M6="Approved",$L6=""),"Check review date","Closed")))),IF(AND($G6="Ready for Review",$H6=""),"Check support",IF($F6="","Add due date",IF($F6&lt;TODAY(),"Overdue",IF($F6&lt;=TODAY()+Assumptions!$B$4,"Due soon",IF($G6="Ready for Review","Review ready","Open"))))))))</f>
        <v/>
      </c>
      <c r="P6" s="16" t="inlineStr">
        <is>
          <t>Old balances were flagged for a separate human review.</t>
        </is>
      </c>
    </row>
    <row r="7" ht="34" customHeight="1">
      <c r="A7" s="15" t="inlineStr">
        <is>
          <t>FYC-003</t>
        </is>
      </c>
      <c r="B7" s="15" t="inlineStr">
        <is>
          <t>Payables</t>
        </is>
      </c>
      <c r="C7" s="16" t="inlineStr">
        <is>
          <t>Record outstanding vendor bills</t>
        </is>
      </c>
      <c r="D7" s="17" t="n">
        <v>46022</v>
      </c>
      <c r="E7" s="16" t="inlineStr">
        <is>
          <t>Riley Moss (fictional)</t>
        </is>
      </c>
      <c r="F7" s="17" t="n">
        <v>46274</v>
      </c>
      <c r="G7" s="15" t="inlineStr">
        <is>
          <t>Ready for Review</t>
        </is>
      </c>
      <c r="H7" s="16" t="inlineStr">
        <is>
          <t>Fictional file: unpaid bills list 003</t>
        </is>
      </c>
      <c r="I7" s="18" t="n">
        <v>9234.549999999999</v>
      </c>
      <c r="J7" s="17" t="n">
        <v>46273</v>
      </c>
      <c r="K7" s="16" t="inlineStr">
        <is>
          <t>Morgan Elm (fictional)</t>
        </is>
      </c>
      <c r="L7" s="17" t="n"/>
      <c r="M7" s="15" t="inlineStr">
        <is>
          <t>Pending</t>
        </is>
      </c>
      <c r="N7" s="19">
        <f>IF(OR($A7="",$F7="",$G7="Complete",$G7="Not Applicable"),"",$F7-TODAY())</f>
        <v/>
      </c>
      <c r="O7" s="20">
        <f>IF($A7="","",IF($G7="","Add status",IF(OR($G7="Complete",$G7="Not Applicable"),IF(AND($G7="Complete",$J7=""),"Check completed date",IF(AND($G7="Complete",$H7=""),"Check support",IF(AND($G7="Complete",$M7&lt;&gt;"Approved",$M7&lt;&gt;"Not Required"),"Check sign-off",IF(AND($M7="Approved",$L7=""),"Check review date","Closed")))),IF(AND($G7="Ready for Review",$H7=""),"Check support",IF($F7="","Add due date",IF($F7&lt;TODAY(),"Overdue",IF($F7&lt;=TODAY()+Assumptions!$B$4,"Due soon",IF($G7="Ready for Review","Review ready","Open"))))))))</f>
        <v/>
      </c>
      <c r="P7" s="16" t="inlineStr">
        <is>
          <t>Reviewer date remains open.</t>
        </is>
      </c>
    </row>
    <row r="8" ht="34" customHeight="1">
      <c r="A8" s="15" t="inlineStr">
        <is>
          <t>FYC-004</t>
        </is>
      </c>
      <c r="B8" s="15" t="inlineStr">
        <is>
          <t>Equipment &amp; Assets</t>
        </is>
      </c>
      <c r="C8" s="16" t="inlineStr">
        <is>
          <t>Update equipment asset and disposal log</t>
        </is>
      </c>
      <c r="D8" s="17" t="n">
        <v>46022</v>
      </c>
      <c r="E8" s="16" t="inlineStr">
        <is>
          <t>Casey Clover (fictional)</t>
        </is>
      </c>
      <c r="F8" s="17" t="n">
        <v>46280</v>
      </c>
      <c r="G8" s="15" t="inlineStr">
        <is>
          <t>In Progress</t>
        </is>
      </c>
      <c r="H8" s="16" t="n"/>
      <c r="I8" s="18" t="n">
        <v>18600</v>
      </c>
      <c r="J8" s="17" t="n"/>
      <c r="K8" s="16" t="inlineStr">
        <is>
          <t>Morgan Elm (fictional)</t>
        </is>
      </c>
      <c r="L8" s="17" t="n"/>
      <c r="M8" s="15" t="inlineStr">
        <is>
          <t>Pending</t>
        </is>
      </c>
      <c r="N8" s="21">
        <f>IF(OR($A8="",$F8="",$G8="Complete",$G8="Not Applicable"),"",$F8-TODAY())</f>
        <v/>
      </c>
      <c r="O8" s="22">
        <f>IF($A8="","",IF($G8="","Add status",IF(OR($G8="Complete",$G8="Not Applicable"),IF(AND($G8="Complete",$J8=""),"Check completed date",IF(AND($G8="Complete",$H8=""),"Check support",IF(AND($G8="Complete",$M8&lt;&gt;"Approved",$M8&lt;&gt;"Not Required"),"Check sign-off",IF(AND($M8="Approved",$L8=""),"Check review date","Closed")))),IF(AND($G8="Ready for Review",$H8=""),"Check support",IF($F8="","Add due date",IF($F8&lt;TODAY(),"Overdue",IF($F8&lt;=TODAY()+Assumptions!$B$4,"Due soon",IF($G8="Ready for Review","Review ready","Open"))))))))</f>
        <v/>
      </c>
      <c r="P8" s="16" t="inlineStr">
        <is>
          <t>Fictional mower disposal support is still being gathered.</t>
        </is>
      </c>
    </row>
    <row r="9" ht="34" customHeight="1">
      <c r="A9" s="15" t="inlineStr">
        <is>
          <t>FYC-005</t>
        </is>
      </c>
      <c r="B9" s="15" t="inlineStr">
        <is>
          <t>Operating Costs</t>
        </is>
      </c>
      <c r="C9" s="16" t="inlineStr">
        <is>
          <t>Match fuel and mileage logs to expense records</t>
        </is>
      </c>
      <c r="D9" s="17" t="n">
        <v>46022</v>
      </c>
      <c r="E9" s="16" t="inlineStr">
        <is>
          <t>Taylor Birch (fictional)</t>
        </is>
      </c>
      <c r="F9" s="17" t="n">
        <v>46037</v>
      </c>
      <c r="G9" s="15" t="inlineStr">
        <is>
          <t>Complete</t>
        </is>
      </c>
      <c r="H9" s="16" t="n"/>
      <c r="I9" s="18" t="n">
        <v>4278.2</v>
      </c>
      <c r="J9" s="17" t="n">
        <v>46036</v>
      </c>
      <c r="K9" s="16" t="inlineStr">
        <is>
          <t>Morgan Elm (fictional)</t>
        </is>
      </c>
      <c r="L9" s="17" t="n">
        <v>46038</v>
      </c>
      <c r="M9" s="15" t="inlineStr">
        <is>
          <t>Approved</t>
        </is>
      </c>
      <c r="N9" s="19">
        <f>IF(OR($A9="",$F9="",$G9="Complete",$G9="Not Applicable"),"",$F9-TODAY())</f>
        <v/>
      </c>
      <c r="O9" s="20">
        <f>IF($A9="","",IF($G9="","Add status",IF(OR($G9="Complete",$G9="Not Applicable"),IF(AND($G9="Complete",$J9=""),"Check completed date",IF(AND($G9="Complete",$H9=""),"Check support",IF(AND($G9="Complete",$M9&lt;&gt;"Approved",$M9&lt;&gt;"Not Required"),"Check sign-off",IF(AND($M9="Approved",$L9=""),"Check review date","Closed")))),IF(AND($G9="Ready for Review",$H9=""),"Check support",IF($F9="","Add due date",IF($F9&lt;TODAY(),"Overdue",IF($F9&lt;=TODAY()+Assumptions!$B$4,"Due soon",IF($G9="Ready for Review","Review ready","Open"))))))))</f>
        <v/>
      </c>
      <c r="P9" s="16" t="inlineStr">
        <is>
          <t>Intentional sample alert: completed support is blank.</t>
        </is>
      </c>
    </row>
    <row r="10" ht="34" customHeight="1">
      <c r="A10" s="15" t="inlineStr">
        <is>
          <t>FYC-006</t>
        </is>
      </c>
      <c r="B10" s="15" t="inlineStr">
        <is>
          <t>Prepaids &amp; Insurance</t>
        </is>
      </c>
      <c r="C10" s="16" t="inlineStr">
        <is>
          <t>Review prepaid insurance schedule</t>
        </is>
      </c>
      <c r="D10" s="17" t="n">
        <v>46022</v>
      </c>
      <c r="E10" s="16" t="inlineStr">
        <is>
          <t>Skyler Reed (fictional)</t>
        </is>
      </c>
      <c r="F10" s="17" t="n">
        <v>46285</v>
      </c>
      <c r="G10" s="15" t="inlineStr">
        <is>
          <t>Not Started</t>
        </is>
      </c>
      <c r="H10" s="16" t="n"/>
      <c r="I10" s="18" t="n"/>
      <c r="J10" s="17" t="n"/>
      <c r="K10" s="16" t="inlineStr">
        <is>
          <t>Reese Meadow (fictional)</t>
        </is>
      </c>
      <c r="L10" s="17" t="n"/>
      <c r="M10" s="15" t="inlineStr">
        <is>
          <t>Pending</t>
        </is>
      </c>
      <c r="N10" s="21">
        <f>IF(OR($A10="",$F10="",$G10="Complete",$G10="Not Applicable"),"",$F10-TODAY())</f>
        <v/>
      </c>
      <c r="O10" s="22">
        <f>IF($A10="","",IF($G10="","Add status",IF(OR($G10="Complete",$G10="Not Applicable"),IF(AND($G10="Complete",$J10=""),"Check completed date",IF(AND($G10="Complete",$H10=""),"Check support",IF(AND($G10="Complete",$M10&lt;&gt;"Approved",$M10&lt;&gt;"Not Required"),"Check sign-off",IF(AND($M10="Approved",$L10=""),"Check review date","Closed")))),IF(AND($G10="Ready for Review",$H10=""),"Check support",IF($F10="","Add due date",IF($F10&lt;TODAY(),"Overdue",IF($F10&lt;=TODAY()+Assumptions!$B$4,"Due soon",IF($G10="Ready for Review","Review ready","Open"))))))))</f>
        <v/>
      </c>
      <c r="P10" s="16" t="inlineStr">
        <is>
          <t>Administrative review has not started.</t>
        </is>
      </c>
    </row>
    <row r="11" ht="34" customHeight="1">
      <c r="A11" s="15" t="inlineStr">
        <is>
          <t>FYC-007</t>
        </is>
      </c>
      <c r="B11" s="15" t="inlineStr">
        <is>
          <t>Payroll</t>
        </is>
      </c>
      <c r="C11" s="16" t="inlineStr">
        <is>
          <t>Reconcile payroll clearing and liability records</t>
        </is>
      </c>
      <c r="D11" s="17" t="n">
        <v>46022</v>
      </c>
      <c r="E11" s="16" t="inlineStr">
        <is>
          <t>Morgan Elm (fictional)</t>
        </is>
      </c>
      <c r="F11" s="17" t="n">
        <v>46032</v>
      </c>
      <c r="G11" s="15" t="inlineStr">
        <is>
          <t>Complete</t>
        </is>
      </c>
      <c r="H11" s="16" t="inlineStr">
        <is>
          <t>Fictional file: payroll reconciliation 007</t>
        </is>
      </c>
      <c r="I11" s="18" t="n">
        <v>11842.7</v>
      </c>
      <c r="J11" s="17" t="n">
        <v>46031</v>
      </c>
      <c r="K11" s="16" t="inlineStr">
        <is>
          <t>Drew Laurel (fictional)</t>
        </is>
      </c>
      <c r="L11" s="17" t="n">
        <v>46033</v>
      </c>
      <c r="M11" s="15" t="inlineStr">
        <is>
          <t>Approved</t>
        </is>
      </c>
      <c r="N11" s="19">
        <f>IF(OR($A11="",$F11="",$G11="Complete",$G11="Not Applicable"),"",$F11-TODAY())</f>
        <v/>
      </c>
      <c r="O11" s="20">
        <f>IF($A11="","",IF($G11="","Add status",IF(OR($G11="Complete",$G11="Not Applicable"),IF(AND($G11="Complete",$J11=""),"Check completed date",IF(AND($G11="Complete",$H11=""),"Check support",IF(AND($G11="Complete",$M11&lt;&gt;"Approved",$M11&lt;&gt;"Not Required"),"Check sign-off",IF(AND($M11="Approved",$L11=""),"Check review date","Closed")))),IF(AND($G11="Ready for Review",$H11=""),"Check support",IF($F11="","Add due date",IF($F11&lt;TODAY(),"Overdue",IF($F11&lt;=TODAY()+Assumptions!$B$4,"Due soon",IF($G11="Ready for Review","Review ready","Open"))))))))</f>
        <v/>
      </c>
      <c r="P11" s="16" t="inlineStr">
        <is>
          <t>Fictional payroll records were reviewed.</t>
        </is>
      </c>
    </row>
    <row r="12" ht="34" customHeight="1">
      <c r="A12" s="15" t="inlineStr">
        <is>
          <t>FYC-008</t>
        </is>
      </c>
      <c r="B12" s="15" t="inlineStr">
        <is>
          <t>Customer Deposits</t>
        </is>
      </c>
      <c r="C12" s="16" t="inlineStr">
        <is>
          <t>Review unearned customer deposits</t>
        </is>
      </c>
      <c r="D12" s="17" t="n">
        <v>46022</v>
      </c>
      <c r="E12" s="16" t="inlineStr">
        <is>
          <t>Reese Meadow (fictional)</t>
        </is>
      </c>
      <c r="F12" s="17" t="n">
        <v>46044</v>
      </c>
      <c r="G12" s="15" t="inlineStr">
        <is>
          <t>Complete</t>
        </is>
      </c>
      <c r="H12" s="16" t="inlineStr">
        <is>
          <t>Fictional file: deposit detail 008</t>
        </is>
      </c>
      <c r="I12" s="18" t="n">
        <v>5320</v>
      </c>
      <c r="J12" s="17" t="n">
        <v>46043</v>
      </c>
      <c r="K12" s="16" t="inlineStr">
        <is>
          <t>Drew Laurel (fictional)</t>
        </is>
      </c>
      <c r="L12" s="17" t="n">
        <v>46046</v>
      </c>
      <c r="M12" s="15" t="inlineStr">
        <is>
          <t>Changes Requested</t>
        </is>
      </c>
      <c r="N12" s="21">
        <f>IF(OR($A12="",$F12="",$G12="Complete",$G12="Not Applicable"),"",$F12-TODAY())</f>
        <v/>
      </c>
      <c r="O12" s="22">
        <f>IF($A12="","",IF($G12="","Add status",IF(OR($G12="Complete",$G12="Not Applicable"),IF(AND($G12="Complete",$J12=""),"Check completed date",IF(AND($G12="Complete",$H12=""),"Check support",IF(AND($G12="Complete",$M12&lt;&gt;"Approved",$M12&lt;&gt;"Not Required"),"Check sign-off",IF(AND($M12="Approved",$L12=""),"Check review date","Closed")))),IF(AND($G12="Ready for Review",$H12=""),"Check support",IF($F12="","Add due date",IF($F12&lt;TODAY(),"Overdue",IF($F12&lt;=TODAY()+Assumptions!$B$4,"Due soon",IF($G12="Ready for Review","Review ready","Open"))))))))</f>
        <v/>
      </c>
      <c r="P12" s="16" t="inlineStr">
        <is>
          <t>Intentional sample alert: reviewer requested a change.</t>
        </is>
      </c>
    </row>
    <row r="13" ht="34" customHeight="1">
      <c r="A13" s="15" t="inlineStr">
        <is>
          <t>FYC-009</t>
        </is>
      </c>
      <c r="B13" s="15" t="inlineStr">
        <is>
          <t>Inventory &amp; Supplies</t>
        </is>
      </c>
      <c r="C13" s="16" t="inlineStr">
        <is>
          <t>Count unused materials and shop supplies</t>
        </is>
      </c>
      <c r="D13" s="17" t="n">
        <v>46022</v>
      </c>
      <c r="E13" s="16" t="inlineStr">
        <is>
          <t>Parker Grove (fictional)</t>
        </is>
      </c>
      <c r="F13" s="17" t="n">
        <v>46028</v>
      </c>
      <c r="G13" s="15" t="inlineStr">
        <is>
          <t>Not Applicable</t>
        </is>
      </c>
      <c r="H13" s="16" t="inlineStr">
        <is>
          <t>Fictional note: no recorded year-end inventory</t>
        </is>
      </c>
      <c r="I13" s="18" t="n"/>
      <c r="J13" s="17" t="n"/>
      <c r="K13" s="16" t="inlineStr">
        <is>
          <t>Morgan Elm (fictional)</t>
        </is>
      </c>
      <c r="L13" s="17" t="n">
        <v>46029</v>
      </c>
      <c r="M13" s="15" t="inlineStr">
        <is>
          <t>Not Required</t>
        </is>
      </c>
      <c r="N13" s="19">
        <f>IF(OR($A13="",$F13="",$G13="Complete",$G13="Not Applicable"),"",$F13-TODAY())</f>
        <v/>
      </c>
      <c r="O13" s="20">
        <f>IF($A13="","",IF($G13="","Add status",IF(OR($G13="Complete",$G13="Not Applicable"),IF(AND($G13="Complete",$J13=""),"Check completed date",IF(AND($G13="Complete",$H13=""),"Check support",IF(AND($G13="Complete",$M13&lt;&gt;"Approved",$M13&lt;&gt;"Not Required"),"Check sign-off",IF(AND($M13="Approved",$L13=""),"Check review date","Closed")))),IF(AND($G13="Ready for Review",$H13=""),"Check support",IF($F13="","Add due date",IF($F13&lt;TODAY(),"Overdue",IF($F13&lt;=TODAY()+Assumptions!$B$4,"Due soon",IF($G13="Ready for Review","Review ready","Open"))))))))</f>
        <v/>
      </c>
      <c r="P13" s="16" t="inlineStr">
        <is>
          <t>Management marked this fictional task not applicable.</t>
        </is>
      </c>
    </row>
    <row r="14" ht="34" customHeight="1">
      <c r="A14" s="15" t="inlineStr">
        <is>
          <t>FYC-010</t>
        </is>
      </c>
      <c r="B14" s="15" t="inlineStr">
        <is>
          <t>Financial Reporting</t>
        </is>
      </c>
      <c r="C14" s="16" t="inlineStr">
        <is>
          <t>Assemble the year-end close package</t>
        </is>
      </c>
      <c r="D14" s="17" t="n">
        <v>46022</v>
      </c>
      <c r="E14" s="16" t="inlineStr">
        <is>
          <t>Drew Laurel (fictional)</t>
        </is>
      </c>
      <c r="F14" s="17" t="n">
        <v>46295</v>
      </c>
      <c r="G14" s="15" t="inlineStr">
        <is>
          <t>In Progress</t>
        </is>
      </c>
      <c r="H14" s="16" t="inlineStr">
        <is>
          <t>Fictional file: close package index 010</t>
        </is>
      </c>
      <c r="I14" s="18" t="n"/>
      <c r="J14" s="17" t="n"/>
      <c r="K14" s="16" t="inlineStr">
        <is>
          <t>Morgan Elm (fictional)</t>
        </is>
      </c>
      <c r="L14" s="17" t="n"/>
      <c r="M14" s="15" t="inlineStr">
        <is>
          <t>Pending</t>
        </is>
      </c>
      <c r="N14" s="21">
        <f>IF(OR($A14="",$F14="",$G14="Complete",$G14="Not Applicable"),"",$F14-TODAY())</f>
        <v/>
      </c>
      <c r="O14" s="22">
        <f>IF($A14="","",IF($G14="","Add status",IF(OR($G14="Complete",$G14="Not Applicable"),IF(AND($G14="Complete",$J14=""),"Check completed date",IF(AND($G14="Complete",$H14=""),"Check support",IF(AND($G14="Complete",$M14&lt;&gt;"Approved",$M14&lt;&gt;"Not Required"),"Check sign-off",IF(AND($M14="Approved",$L14=""),"Check review date","Closed")))),IF(AND($G14="Ready for Review",$H14=""),"Check support",IF($F14="","Add due date",IF($F14&lt;TODAY(),"Overdue",IF($F14&lt;=TODAY()+Assumptions!$B$4,"Due soon",IF($G14="Ready for Review","Review ready","Open"))))))))</f>
        <v/>
      </c>
      <c r="P14" s="16" t="inlineStr">
        <is>
          <t>Draft package is in progress.</t>
        </is>
      </c>
    </row>
    <row r="15" ht="24" customHeight="1">
      <c r="A15" s="15" t="n"/>
      <c r="B15" s="15" t="n"/>
      <c r="C15" s="16" t="n"/>
      <c r="D15" s="17" t="n"/>
      <c r="E15" s="16" t="n"/>
      <c r="F15" s="17" t="n"/>
      <c r="G15" s="15" t="n"/>
      <c r="H15" s="16" t="n"/>
      <c r="I15" s="18" t="n"/>
      <c r="J15" s="17" t="n"/>
      <c r="K15" s="16" t="n"/>
      <c r="L15" s="17" t="n"/>
      <c r="M15" s="15" t="n"/>
      <c r="N15" s="19">
        <f>IF(OR($A15="",$F15="",$G15="Complete",$G15="Not Applicable"),"",$F15-TODAY())</f>
        <v/>
      </c>
      <c r="O15" s="20">
        <f>IF($A15="","",IF($G15="","Add status",IF(OR($G15="Complete",$G15="Not Applicable"),IF(AND($G15="Complete",$J15=""),"Check completed date",IF(AND($G15="Complete",$H15=""),"Check support",IF(AND($G15="Complete",$M15&lt;&gt;"Approved",$M15&lt;&gt;"Not Required"),"Check sign-off",IF(AND($M15="Approved",$L15=""),"Check review date","Closed")))),IF(AND($G15="Ready for Review",$H15=""),"Check support",IF($F15="","Add due date",IF($F15&lt;TODAY(),"Overdue",IF($F15&lt;=TODAY()+Assumptions!$B$4,"Due soon",IF($G15="Ready for Review","Review ready","Open"))))))))</f>
        <v/>
      </c>
      <c r="P15" s="16" t="n"/>
    </row>
    <row r="16" ht="24" customHeight="1">
      <c r="A16" s="15" t="n"/>
      <c r="B16" s="15" t="n"/>
      <c r="C16" s="16" t="n"/>
      <c r="D16" s="17" t="n"/>
      <c r="E16" s="16" t="n"/>
      <c r="F16" s="17" t="n"/>
      <c r="G16" s="15" t="n"/>
      <c r="H16" s="16" t="n"/>
      <c r="I16" s="18" t="n"/>
      <c r="J16" s="17" t="n"/>
      <c r="K16" s="16" t="n"/>
      <c r="L16" s="17" t="n"/>
      <c r="M16" s="15" t="n"/>
      <c r="N16" s="21">
        <f>IF(OR($A16="",$F16="",$G16="Complete",$G16="Not Applicable"),"",$F16-TODAY())</f>
        <v/>
      </c>
      <c r="O16" s="22">
        <f>IF($A16="","",IF($G16="","Add status",IF(OR($G16="Complete",$G16="Not Applicable"),IF(AND($G16="Complete",$J16=""),"Check completed date",IF(AND($G16="Complete",$H16=""),"Check support",IF(AND($G16="Complete",$M16&lt;&gt;"Approved",$M16&lt;&gt;"Not Required"),"Check sign-off",IF(AND($M16="Approved",$L16=""),"Check review date","Closed")))),IF(AND($G16="Ready for Review",$H16=""),"Check support",IF($F16="","Add due date",IF($F16&lt;TODAY(),"Overdue",IF($F16&lt;=TODAY()+Assumptions!$B$4,"Due soon",IF($G16="Ready for Review","Review ready","Open"))))))))</f>
        <v/>
      </c>
      <c r="P16" s="16" t="n"/>
    </row>
    <row r="17" ht="24" customHeight="1">
      <c r="A17" s="15" t="n"/>
      <c r="B17" s="15" t="n"/>
      <c r="C17" s="16" t="n"/>
      <c r="D17" s="17" t="n"/>
      <c r="E17" s="16" t="n"/>
      <c r="F17" s="17" t="n"/>
      <c r="G17" s="15" t="n"/>
      <c r="H17" s="16" t="n"/>
      <c r="I17" s="18" t="n"/>
      <c r="J17" s="17" t="n"/>
      <c r="K17" s="16" t="n"/>
      <c r="L17" s="17" t="n"/>
      <c r="M17" s="15" t="n"/>
      <c r="N17" s="19">
        <f>IF(OR($A17="",$F17="",$G17="Complete",$G17="Not Applicable"),"",$F17-TODAY())</f>
        <v/>
      </c>
      <c r="O17" s="20">
        <f>IF($A17="","",IF($G17="","Add status",IF(OR($G17="Complete",$G17="Not Applicable"),IF(AND($G17="Complete",$J17=""),"Check completed date",IF(AND($G17="Complete",$H17=""),"Check support",IF(AND($G17="Complete",$M17&lt;&gt;"Approved",$M17&lt;&gt;"Not Required"),"Check sign-off",IF(AND($M17="Approved",$L17=""),"Check review date","Closed")))),IF(AND($G17="Ready for Review",$H17=""),"Check support",IF($F17="","Add due date",IF($F17&lt;TODAY(),"Overdue",IF($F17&lt;=TODAY()+Assumptions!$B$4,"Due soon",IF($G17="Ready for Review","Review ready","Open"))))))))</f>
        <v/>
      </c>
      <c r="P17" s="16" t="n"/>
    </row>
    <row r="18" ht="24" customHeight="1">
      <c r="A18" s="15" t="n"/>
      <c r="B18" s="15" t="n"/>
      <c r="C18" s="16" t="n"/>
      <c r="D18" s="17" t="n"/>
      <c r="E18" s="16" t="n"/>
      <c r="F18" s="17" t="n"/>
      <c r="G18" s="15" t="n"/>
      <c r="H18" s="16" t="n"/>
      <c r="I18" s="18" t="n"/>
      <c r="J18" s="17" t="n"/>
      <c r="K18" s="16" t="n"/>
      <c r="L18" s="17" t="n"/>
      <c r="M18" s="15" t="n"/>
      <c r="N18" s="21">
        <f>IF(OR($A18="",$F18="",$G18="Complete",$G18="Not Applicable"),"",$F18-TODAY())</f>
        <v/>
      </c>
      <c r="O18" s="22">
        <f>IF($A18="","",IF($G18="","Add status",IF(OR($G18="Complete",$G18="Not Applicable"),IF(AND($G18="Complete",$J18=""),"Check completed date",IF(AND($G18="Complete",$H18=""),"Check support",IF(AND($G18="Complete",$M18&lt;&gt;"Approved",$M18&lt;&gt;"Not Required"),"Check sign-off",IF(AND($M18="Approved",$L18=""),"Check review date","Closed")))),IF(AND($G18="Ready for Review",$H18=""),"Check support",IF($F18="","Add due date",IF($F18&lt;TODAY(),"Overdue",IF($F18&lt;=TODAY()+Assumptions!$B$4,"Due soon",IF($G18="Ready for Review","Review ready","Open"))))))))</f>
        <v/>
      </c>
      <c r="P18" s="16" t="n"/>
    </row>
    <row r="19" ht="24" customHeight="1">
      <c r="A19" s="15" t="n"/>
      <c r="B19" s="15" t="n"/>
      <c r="C19" s="16" t="n"/>
      <c r="D19" s="17" t="n"/>
      <c r="E19" s="16" t="n"/>
      <c r="F19" s="17" t="n"/>
      <c r="G19" s="15" t="n"/>
      <c r="H19" s="16" t="n"/>
      <c r="I19" s="18" t="n"/>
      <c r="J19" s="17" t="n"/>
      <c r="K19" s="16" t="n"/>
      <c r="L19" s="17" t="n"/>
      <c r="M19" s="15" t="n"/>
      <c r="N19" s="19">
        <f>IF(OR($A19="",$F19="",$G19="Complete",$G19="Not Applicable"),"",$F19-TODAY())</f>
        <v/>
      </c>
      <c r="O19" s="20">
        <f>IF($A19="","",IF($G19="","Add status",IF(OR($G19="Complete",$G19="Not Applicable"),IF(AND($G19="Complete",$J19=""),"Check completed date",IF(AND($G19="Complete",$H19=""),"Check support",IF(AND($G19="Complete",$M19&lt;&gt;"Approved",$M19&lt;&gt;"Not Required"),"Check sign-off",IF(AND($M19="Approved",$L19=""),"Check review date","Closed")))),IF(AND($G19="Ready for Review",$H19=""),"Check support",IF($F19="","Add due date",IF($F19&lt;TODAY(),"Overdue",IF($F19&lt;=TODAY()+Assumptions!$B$4,"Due soon",IF($G19="Ready for Review","Review ready","Open"))))))))</f>
        <v/>
      </c>
      <c r="P19" s="16" t="n"/>
    </row>
    <row r="20" ht="24" customHeight="1">
      <c r="A20" s="15" t="n"/>
      <c r="B20" s="15" t="n"/>
      <c r="C20" s="16" t="n"/>
      <c r="D20" s="17" t="n"/>
      <c r="E20" s="16" t="n"/>
      <c r="F20" s="17" t="n"/>
      <c r="G20" s="15" t="n"/>
      <c r="H20" s="16" t="n"/>
      <c r="I20" s="18" t="n"/>
      <c r="J20" s="17" t="n"/>
      <c r="K20" s="16" t="n"/>
      <c r="L20" s="17" t="n"/>
      <c r="M20" s="15" t="n"/>
      <c r="N20" s="21">
        <f>IF(OR($A20="",$F20="",$G20="Complete",$G20="Not Applicable"),"",$F20-TODAY())</f>
        <v/>
      </c>
      <c r="O20" s="22">
        <f>IF($A20="","",IF($G20="","Add status",IF(OR($G20="Complete",$G20="Not Applicable"),IF(AND($G20="Complete",$J20=""),"Check completed date",IF(AND($G20="Complete",$H20=""),"Check support",IF(AND($G20="Complete",$M20&lt;&gt;"Approved",$M20&lt;&gt;"Not Required"),"Check sign-off",IF(AND($M20="Approved",$L20=""),"Check review date","Closed")))),IF(AND($G20="Ready for Review",$H20=""),"Check support",IF($F20="","Add due date",IF($F20&lt;TODAY(),"Overdue",IF($F20&lt;=TODAY()+Assumptions!$B$4,"Due soon",IF($G20="Ready for Review","Review ready","Open"))))))))</f>
        <v/>
      </c>
      <c r="P20" s="16" t="n"/>
    </row>
    <row r="21" ht="24" customHeight="1">
      <c r="A21" s="15" t="n"/>
      <c r="B21" s="15" t="n"/>
      <c r="C21" s="16" t="n"/>
      <c r="D21" s="17" t="n"/>
      <c r="E21" s="16" t="n"/>
      <c r="F21" s="17" t="n"/>
      <c r="G21" s="15" t="n"/>
      <c r="H21" s="16" t="n"/>
      <c r="I21" s="18" t="n"/>
      <c r="J21" s="17" t="n"/>
      <c r="K21" s="16" t="n"/>
      <c r="L21" s="17" t="n"/>
      <c r="M21" s="15" t="n"/>
      <c r="N21" s="19">
        <f>IF(OR($A21="",$F21="",$G21="Complete",$G21="Not Applicable"),"",$F21-TODAY())</f>
        <v/>
      </c>
      <c r="O21" s="20">
        <f>IF($A21="","",IF($G21="","Add status",IF(OR($G21="Complete",$G21="Not Applicable"),IF(AND($G21="Complete",$J21=""),"Check completed date",IF(AND($G21="Complete",$H21=""),"Check support",IF(AND($G21="Complete",$M21&lt;&gt;"Approved",$M21&lt;&gt;"Not Required"),"Check sign-off",IF(AND($M21="Approved",$L21=""),"Check review date","Closed")))),IF(AND($G21="Ready for Review",$H21=""),"Check support",IF($F21="","Add due date",IF($F21&lt;TODAY(),"Overdue",IF($F21&lt;=TODAY()+Assumptions!$B$4,"Due soon",IF($G21="Ready for Review","Review ready","Open"))))))))</f>
        <v/>
      </c>
      <c r="P21" s="16" t="n"/>
    </row>
    <row r="22" ht="24" customHeight="1">
      <c r="A22" s="15" t="n"/>
      <c r="B22" s="15" t="n"/>
      <c r="C22" s="16" t="n"/>
      <c r="D22" s="17" t="n"/>
      <c r="E22" s="16" t="n"/>
      <c r="F22" s="17" t="n"/>
      <c r="G22" s="15" t="n"/>
      <c r="H22" s="16" t="n"/>
      <c r="I22" s="18" t="n"/>
      <c r="J22" s="17" t="n"/>
      <c r="K22" s="16" t="n"/>
      <c r="L22" s="17" t="n"/>
      <c r="M22" s="15" t="n"/>
      <c r="N22" s="21">
        <f>IF(OR($A22="",$F22="",$G22="Complete",$G22="Not Applicable"),"",$F22-TODAY())</f>
        <v/>
      </c>
      <c r="O22" s="22">
        <f>IF($A22="","",IF($G22="","Add status",IF(OR($G22="Complete",$G22="Not Applicable"),IF(AND($G22="Complete",$J22=""),"Check completed date",IF(AND($G22="Complete",$H22=""),"Check support",IF(AND($G22="Complete",$M22&lt;&gt;"Approved",$M22&lt;&gt;"Not Required"),"Check sign-off",IF(AND($M22="Approved",$L22=""),"Check review date","Closed")))),IF(AND($G22="Ready for Review",$H22=""),"Check support",IF($F22="","Add due date",IF($F22&lt;TODAY(),"Overdue",IF($F22&lt;=TODAY()+Assumptions!$B$4,"Due soon",IF($G22="Ready for Review","Review ready","Open"))))))))</f>
        <v/>
      </c>
      <c r="P22" s="16" t="n"/>
    </row>
    <row r="23" ht="24" customHeight="1">
      <c r="A23" s="15" t="n"/>
      <c r="B23" s="15" t="n"/>
      <c r="C23" s="16" t="n"/>
      <c r="D23" s="17" t="n"/>
      <c r="E23" s="16" t="n"/>
      <c r="F23" s="17" t="n"/>
      <c r="G23" s="15" t="n"/>
      <c r="H23" s="16" t="n"/>
      <c r="I23" s="18" t="n"/>
      <c r="J23" s="17" t="n"/>
      <c r="K23" s="16" t="n"/>
      <c r="L23" s="17" t="n"/>
      <c r="M23" s="15" t="n"/>
      <c r="N23" s="19">
        <f>IF(OR($A23="",$F23="",$G23="Complete",$G23="Not Applicable"),"",$F23-TODAY())</f>
        <v/>
      </c>
      <c r="O23" s="20">
        <f>IF($A23="","",IF($G23="","Add status",IF(OR($G23="Complete",$G23="Not Applicable"),IF(AND($G23="Complete",$J23=""),"Check completed date",IF(AND($G23="Complete",$H23=""),"Check support",IF(AND($G23="Complete",$M23&lt;&gt;"Approved",$M23&lt;&gt;"Not Required"),"Check sign-off",IF(AND($M23="Approved",$L23=""),"Check review date","Closed")))),IF(AND($G23="Ready for Review",$H23=""),"Check support",IF($F23="","Add due date",IF($F23&lt;TODAY(),"Overdue",IF($F23&lt;=TODAY()+Assumptions!$B$4,"Due soon",IF($G23="Ready for Review","Review ready","Open"))))))))</f>
        <v/>
      </c>
      <c r="P23" s="16" t="n"/>
    </row>
    <row r="24" ht="24" customHeight="1">
      <c r="A24" s="15" t="n"/>
      <c r="B24" s="15" t="n"/>
      <c r="C24" s="16" t="n"/>
      <c r="D24" s="17" t="n"/>
      <c r="E24" s="16" t="n"/>
      <c r="F24" s="17" t="n"/>
      <c r="G24" s="15" t="n"/>
      <c r="H24" s="16" t="n"/>
      <c r="I24" s="18" t="n"/>
      <c r="J24" s="17" t="n"/>
      <c r="K24" s="16" t="n"/>
      <c r="L24" s="17" t="n"/>
      <c r="M24" s="15" t="n"/>
      <c r="N24" s="21">
        <f>IF(OR($A24="",$F24="",$G24="Complete",$G24="Not Applicable"),"",$F24-TODAY())</f>
        <v/>
      </c>
      <c r="O24" s="22">
        <f>IF($A24="","",IF($G24="","Add status",IF(OR($G24="Complete",$G24="Not Applicable"),IF(AND($G24="Complete",$J24=""),"Check completed date",IF(AND($G24="Complete",$H24=""),"Check support",IF(AND($G24="Complete",$M24&lt;&gt;"Approved",$M24&lt;&gt;"Not Required"),"Check sign-off",IF(AND($M24="Approved",$L24=""),"Check review date","Closed")))),IF(AND($G24="Ready for Review",$H24=""),"Check support",IF($F24="","Add due date",IF($F24&lt;TODAY(),"Overdue",IF($F24&lt;=TODAY()+Assumptions!$B$4,"Due soon",IF($G24="Ready for Review","Review ready","Open"))))))))</f>
        <v/>
      </c>
      <c r="P24" s="16" t="n"/>
    </row>
    <row r="25" ht="24" customHeight="1">
      <c r="A25" s="15" t="n"/>
      <c r="B25" s="15" t="n"/>
      <c r="C25" s="16" t="n"/>
      <c r="D25" s="17" t="n"/>
      <c r="E25" s="16" t="n"/>
      <c r="F25" s="17" t="n"/>
      <c r="G25" s="15" t="n"/>
      <c r="H25" s="16" t="n"/>
      <c r="I25" s="18" t="n"/>
      <c r="J25" s="17" t="n"/>
      <c r="K25" s="16" t="n"/>
      <c r="L25" s="17" t="n"/>
      <c r="M25" s="15" t="n"/>
      <c r="N25" s="19">
        <f>IF(OR($A25="",$F25="",$G25="Complete",$G25="Not Applicable"),"",$F25-TODAY())</f>
        <v/>
      </c>
      <c r="O25" s="20">
        <f>IF($A25="","",IF($G25="","Add status",IF(OR($G25="Complete",$G25="Not Applicable"),IF(AND($G25="Complete",$J25=""),"Check completed date",IF(AND($G25="Complete",$H25=""),"Check support",IF(AND($G25="Complete",$M25&lt;&gt;"Approved",$M25&lt;&gt;"Not Required"),"Check sign-off",IF(AND($M25="Approved",$L25=""),"Check review date","Closed")))),IF(AND($G25="Ready for Review",$H25=""),"Check support",IF($F25="","Add due date",IF($F25&lt;TODAY(),"Overdue",IF($F25&lt;=TODAY()+Assumptions!$B$4,"Due soon",IF($G25="Ready for Review","Review ready","Open"))))))))</f>
        <v/>
      </c>
      <c r="P25" s="16" t="n"/>
    </row>
    <row r="26" ht="24" customHeight="1">
      <c r="A26" s="15" t="n"/>
      <c r="B26" s="15" t="n"/>
      <c r="C26" s="16" t="n"/>
      <c r="D26" s="17" t="n"/>
      <c r="E26" s="16" t="n"/>
      <c r="F26" s="17" t="n"/>
      <c r="G26" s="15" t="n"/>
      <c r="H26" s="16" t="n"/>
      <c r="I26" s="18" t="n"/>
      <c r="J26" s="17" t="n"/>
      <c r="K26" s="16" t="n"/>
      <c r="L26" s="17" t="n"/>
      <c r="M26" s="15" t="n"/>
      <c r="N26" s="21">
        <f>IF(OR($A26="",$F26="",$G26="Complete",$G26="Not Applicable"),"",$F26-TODAY())</f>
        <v/>
      </c>
      <c r="O26" s="22">
        <f>IF($A26="","",IF($G26="","Add status",IF(OR($G26="Complete",$G26="Not Applicable"),IF(AND($G26="Complete",$J26=""),"Check completed date",IF(AND($G26="Complete",$H26=""),"Check support",IF(AND($G26="Complete",$M26&lt;&gt;"Approved",$M26&lt;&gt;"Not Required"),"Check sign-off",IF(AND($M26="Approved",$L26=""),"Check review date","Closed")))),IF(AND($G26="Ready for Review",$H26=""),"Check support",IF($F26="","Add due date",IF($F26&lt;TODAY(),"Overdue",IF($F26&lt;=TODAY()+Assumptions!$B$4,"Due soon",IF($G26="Ready for Review","Review ready","Open"))))))))</f>
        <v/>
      </c>
      <c r="P26" s="16" t="n"/>
    </row>
    <row r="27" ht="24" customHeight="1">
      <c r="A27" s="15" t="n"/>
      <c r="B27" s="15" t="n"/>
      <c r="C27" s="16" t="n"/>
      <c r="D27" s="17" t="n"/>
      <c r="E27" s="16" t="n"/>
      <c r="F27" s="17" t="n"/>
      <c r="G27" s="15" t="n"/>
      <c r="H27" s="16" t="n"/>
      <c r="I27" s="18" t="n"/>
      <c r="J27" s="17" t="n"/>
      <c r="K27" s="16" t="n"/>
      <c r="L27" s="17" t="n"/>
      <c r="M27" s="15" t="n"/>
      <c r="N27" s="19">
        <f>IF(OR($A27="",$F27="",$G27="Complete",$G27="Not Applicable"),"",$F27-TODAY())</f>
        <v/>
      </c>
      <c r="O27" s="20">
        <f>IF($A27="","",IF($G27="","Add status",IF(OR($G27="Complete",$G27="Not Applicable"),IF(AND($G27="Complete",$J27=""),"Check completed date",IF(AND($G27="Complete",$H27=""),"Check support",IF(AND($G27="Complete",$M27&lt;&gt;"Approved",$M27&lt;&gt;"Not Required"),"Check sign-off",IF(AND($M27="Approved",$L27=""),"Check review date","Closed")))),IF(AND($G27="Ready for Review",$H27=""),"Check support",IF($F27="","Add due date",IF($F27&lt;TODAY(),"Overdue",IF($F27&lt;=TODAY()+Assumptions!$B$4,"Due soon",IF($G27="Ready for Review","Review ready","Open"))))))))</f>
        <v/>
      </c>
      <c r="P27" s="16" t="n"/>
    </row>
    <row r="28" ht="24" customHeight="1">
      <c r="A28" s="15" t="n"/>
      <c r="B28" s="15" t="n"/>
      <c r="C28" s="16" t="n"/>
      <c r="D28" s="17" t="n"/>
      <c r="E28" s="16" t="n"/>
      <c r="F28" s="17" t="n"/>
      <c r="G28" s="15" t="n"/>
      <c r="H28" s="16" t="n"/>
      <c r="I28" s="18" t="n"/>
      <c r="J28" s="17" t="n"/>
      <c r="K28" s="16" t="n"/>
      <c r="L28" s="17" t="n"/>
      <c r="M28" s="15" t="n"/>
      <c r="N28" s="21">
        <f>IF(OR($A28="",$F28="",$G28="Complete",$G28="Not Applicable"),"",$F28-TODAY())</f>
        <v/>
      </c>
      <c r="O28" s="22">
        <f>IF($A28="","",IF($G28="","Add status",IF(OR($G28="Complete",$G28="Not Applicable"),IF(AND($G28="Complete",$J28=""),"Check completed date",IF(AND($G28="Complete",$H28=""),"Check support",IF(AND($G28="Complete",$M28&lt;&gt;"Approved",$M28&lt;&gt;"Not Required"),"Check sign-off",IF(AND($M28="Approved",$L28=""),"Check review date","Closed")))),IF(AND($G28="Ready for Review",$H28=""),"Check support",IF($F28="","Add due date",IF($F28&lt;TODAY(),"Overdue",IF($F28&lt;=TODAY()+Assumptions!$B$4,"Due soon",IF($G28="Ready for Review","Review ready","Open"))))))))</f>
        <v/>
      </c>
      <c r="P28" s="16" t="n"/>
    </row>
    <row r="29" ht="24" customHeight="1">
      <c r="A29" s="15" t="n"/>
      <c r="B29" s="15" t="n"/>
      <c r="C29" s="16" t="n"/>
      <c r="D29" s="17" t="n"/>
      <c r="E29" s="16" t="n"/>
      <c r="F29" s="17" t="n"/>
      <c r="G29" s="15" t="n"/>
      <c r="H29" s="16" t="n"/>
      <c r="I29" s="18" t="n"/>
      <c r="J29" s="17" t="n"/>
      <c r="K29" s="16" t="n"/>
      <c r="L29" s="17" t="n"/>
      <c r="M29" s="15" t="n"/>
      <c r="N29" s="19">
        <f>IF(OR($A29="",$F29="",$G29="Complete",$G29="Not Applicable"),"",$F29-TODAY())</f>
        <v/>
      </c>
      <c r="O29" s="20">
        <f>IF($A29="","",IF($G29="","Add status",IF(OR($G29="Complete",$G29="Not Applicable"),IF(AND($G29="Complete",$J29=""),"Check completed date",IF(AND($G29="Complete",$H29=""),"Check support",IF(AND($G29="Complete",$M29&lt;&gt;"Approved",$M29&lt;&gt;"Not Required"),"Check sign-off",IF(AND($M29="Approved",$L29=""),"Check review date","Closed")))),IF(AND($G29="Ready for Review",$H29=""),"Check support",IF($F29="","Add due date",IF($F29&lt;TODAY(),"Overdue",IF($F29&lt;=TODAY()+Assumptions!$B$4,"Due soon",IF($G29="Ready for Review","Review ready","Open"))))))))</f>
        <v/>
      </c>
      <c r="P29" s="16" t="n"/>
    </row>
    <row r="30" ht="24" customHeight="1">
      <c r="A30" s="15" t="n"/>
      <c r="B30" s="15" t="n"/>
      <c r="C30" s="16" t="n"/>
      <c r="D30" s="17" t="n"/>
      <c r="E30" s="16" t="n"/>
      <c r="F30" s="17" t="n"/>
      <c r="G30" s="15" t="n"/>
      <c r="H30" s="16" t="n"/>
      <c r="I30" s="18" t="n"/>
      <c r="J30" s="17" t="n"/>
      <c r="K30" s="16" t="n"/>
      <c r="L30" s="17" t="n"/>
      <c r="M30" s="15" t="n"/>
      <c r="N30" s="21">
        <f>IF(OR($A30="",$F30="",$G30="Complete",$G30="Not Applicable"),"",$F30-TODAY())</f>
        <v/>
      </c>
      <c r="O30" s="22">
        <f>IF($A30="","",IF($G30="","Add status",IF(OR($G30="Complete",$G30="Not Applicable"),IF(AND($G30="Complete",$J30=""),"Check completed date",IF(AND($G30="Complete",$H30=""),"Check support",IF(AND($G30="Complete",$M30&lt;&gt;"Approved",$M30&lt;&gt;"Not Required"),"Check sign-off",IF(AND($M30="Approved",$L30=""),"Check review date","Closed")))),IF(AND($G30="Ready for Review",$H30=""),"Check support",IF($F30="","Add due date",IF($F30&lt;TODAY(),"Overdue",IF($F30&lt;=TODAY()+Assumptions!$B$4,"Due soon",IF($G30="Ready for Review","Review ready","Open"))))))))</f>
        <v/>
      </c>
      <c r="P30" s="16" t="n"/>
    </row>
    <row r="31" ht="24" customHeight="1">
      <c r="A31" s="15" t="n"/>
      <c r="B31" s="15" t="n"/>
      <c r="C31" s="16" t="n"/>
      <c r="D31" s="17" t="n"/>
      <c r="E31" s="16" t="n"/>
      <c r="F31" s="17" t="n"/>
      <c r="G31" s="15" t="n"/>
      <c r="H31" s="16" t="n"/>
      <c r="I31" s="18" t="n"/>
      <c r="J31" s="17" t="n"/>
      <c r="K31" s="16" t="n"/>
      <c r="L31" s="17" t="n"/>
      <c r="M31" s="15" t="n"/>
      <c r="N31" s="19">
        <f>IF(OR($A31="",$F31="",$G31="Complete",$G31="Not Applicable"),"",$F31-TODAY())</f>
        <v/>
      </c>
      <c r="O31" s="20">
        <f>IF($A31="","",IF($G31="","Add status",IF(OR($G31="Complete",$G31="Not Applicable"),IF(AND($G31="Complete",$J31=""),"Check completed date",IF(AND($G31="Complete",$H31=""),"Check support",IF(AND($G31="Complete",$M31&lt;&gt;"Approved",$M31&lt;&gt;"Not Required"),"Check sign-off",IF(AND($M31="Approved",$L31=""),"Check review date","Closed")))),IF(AND($G31="Ready for Review",$H31=""),"Check support",IF($F31="","Add due date",IF($F31&lt;TODAY(),"Overdue",IF($F31&lt;=TODAY()+Assumptions!$B$4,"Due soon",IF($G31="Ready for Review","Review ready","Open"))))))))</f>
        <v/>
      </c>
      <c r="P31" s="16" t="n"/>
    </row>
    <row r="32" ht="24" customHeight="1">
      <c r="A32" s="15" t="n"/>
      <c r="B32" s="15" t="n"/>
      <c r="C32" s="16" t="n"/>
      <c r="D32" s="17" t="n"/>
      <c r="E32" s="16" t="n"/>
      <c r="F32" s="17" t="n"/>
      <c r="G32" s="15" t="n"/>
      <c r="H32" s="16" t="n"/>
      <c r="I32" s="18" t="n"/>
      <c r="J32" s="17" t="n"/>
      <c r="K32" s="16" t="n"/>
      <c r="L32" s="17" t="n"/>
      <c r="M32" s="15" t="n"/>
      <c r="N32" s="21">
        <f>IF(OR($A32="",$F32="",$G32="Complete",$G32="Not Applicable"),"",$F32-TODAY())</f>
        <v/>
      </c>
      <c r="O32" s="22">
        <f>IF($A32="","",IF($G32="","Add status",IF(OR($G32="Complete",$G32="Not Applicable"),IF(AND($G32="Complete",$J32=""),"Check completed date",IF(AND($G32="Complete",$H32=""),"Check support",IF(AND($G32="Complete",$M32&lt;&gt;"Approved",$M32&lt;&gt;"Not Required"),"Check sign-off",IF(AND($M32="Approved",$L32=""),"Check review date","Closed")))),IF(AND($G32="Ready for Review",$H32=""),"Check support",IF($F32="","Add due date",IF($F32&lt;TODAY(),"Overdue",IF($F32&lt;=TODAY()+Assumptions!$B$4,"Due soon",IF($G32="Ready for Review","Review ready","Open"))))))))</f>
        <v/>
      </c>
      <c r="P32" s="16" t="n"/>
    </row>
    <row r="33" ht="24" customHeight="1">
      <c r="A33" s="15" t="n"/>
      <c r="B33" s="15" t="n"/>
      <c r="C33" s="16" t="n"/>
      <c r="D33" s="17" t="n"/>
      <c r="E33" s="16" t="n"/>
      <c r="F33" s="17" t="n"/>
      <c r="G33" s="15" t="n"/>
      <c r="H33" s="16" t="n"/>
      <c r="I33" s="18" t="n"/>
      <c r="J33" s="17" t="n"/>
      <c r="K33" s="16" t="n"/>
      <c r="L33" s="17" t="n"/>
      <c r="M33" s="15" t="n"/>
      <c r="N33" s="19">
        <f>IF(OR($A33="",$F33="",$G33="Complete",$G33="Not Applicable"),"",$F33-TODAY())</f>
        <v/>
      </c>
      <c r="O33" s="20">
        <f>IF($A33="","",IF($G33="","Add status",IF(OR($G33="Complete",$G33="Not Applicable"),IF(AND($G33="Complete",$J33=""),"Check completed date",IF(AND($G33="Complete",$H33=""),"Check support",IF(AND($G33="Complete",$M33&lt;&gt;"Approved",$M33&lt;&gt;"Not Required"),"Check sign-off",IF(AND($M33="Approved",$L33=""),"Check review date","Closed")))),IF(AND($G33="Ready for Review",$H33=""),"Check support",IF($F33="","Add due date",IF($F33&lt;TODAY(),"Overdue",IF($F33&lt;=TODAY()+Assumptions!$B$4,"Due soon",IF($G33="Ready for Review","Review ready","Open"))))))))</f>
        <v/>
      </c>
      <c r="P33" s="16" t="n"/>
    </row>
    <row r="34" ht="24" customHeight="1">
      <c r="A34" s="15" t="n"/>
      <c r="B34" s="15" t="n"/>
      <c r="C34" s="16" t="n"/>
      <c r="D34" s="17" t="n"/>
      <c r="E34" s="16" t="n"/>
      <c r="F34" s="17" t="n"/>
      <c r="G34" s="15" t="n"/>
      <c r="H34" s="16" t="n"/>
      <c r="I34" s="18" t="n"/>
      <c r="J34" s="17" t="n"/>
      <c r="K34" s="16" t="n"/>
      <c r="L34" s="17" t="n"/>
      <c r="M34" s="15" t="n"/>
      <c r="N34" s="21">
        <f>IF(OR($A34="",$F34="",$G34="Complete",$G34="Not Applicable"),"",$F34-TODAY())</f>
        <v/>
      </c>
      <c r="O34" s="22">
        <f>IF($A34="","",IF($G34="","Add status",IF(OR($G34="Complete",$G34="Not Applicable"),IF(AND($G34="Complete",$J34=""),"Check completed date",IF(AND($G34="Complete",$H34=""),"Check support",IF(AND($G34="Complete",$M34&lt;&gt;"Approved",$M34&lt;&gt;"Not Required"),"Check sign-off",IF(AND($M34="Approved",$L34=""),"Check review date","Closed")))),IF(AND($G34="Ready for Review",$H34=""),"Check support",IF($F34="","Add due date",IF($F34&lt;TODAY(),"Overdue",IF($F34&lt;=TODAY()+Assumptions!$B$4,"Due soon",IF($G34="Ready for Review","Review ready","Open"))))))))</f>
        <v/>
      </c>
      <c r="P34" s="16" t="n"/>
    </row>
    <row r="35" ht="24" customHeight="1">
      <c r="A35" s="15" t="n"/>
      <c r="B35" s="15" t="n"/>
      <c r="C35" s="16" t="n"/>
      <c r="D35" s="17" t="n"/>
      <c r="E35" s="16" t="n"/>
      <c r="F35" s="17" t="n"/>
      <c r="G35" s="15" t="n"/>
      <c r="H35" s="16" t="n"/>
      <c r="I35" s="18" t="n"/>
      <c r="J35" s="17" t="n"/>
      <c r="K35" s="16" t="n"/>
      <c r="L35" s="17" t="n"/>
      <c r="M35" s="15" t="n"/>
      <c r="N35" s="19">
        <f>IF(OR($A35="",$F35="",$G35="Complete",$G35="Not Applicable"),"",$F35-TODAY())</f>
        <v/>
      </c>
      <c r="O35" s="20">
        <f>IF($A35="","",IF($G35="","Add status",IF(OR($G35="Complete",$G35="Not Applicable"),IF(AND($G35="Complete",$J35=""),"Check completed date",IF(AND($G35="Complete",$H35=""),"Check support",IF(AND($G35="Complete",$M35&lt;&gt;"Approved",$M35&lt;&gt;"Not Required"),"Check sign-off",IF(AND($M35="Approved",$L35=""),"Check review date","Closed")))),IF(AND($G35="Ready for Review",$H35=""),"Check support",IF($F35="","Add due date",IF($F35&lt;TODAY(),"Overdue",IF($F35&lt;=TODAY()+Assumptions!$B$4,"Due soon",IF($G35="Ready for Review","Review ready","Open"))))))))</f>
        <v/>
      </c>
      <c r="P35" s="16" t="n"/>
    </row>
    <row r="36" ht="24" customHeight="1">
      <c r="A36" s="15" t="n"/>
      <c r="B36" s="15" t="n"/>
      <c r="C36" s="16" t="n"/>
      <c r="D36" s="17" t="n"/>
      <c r="E36" s="16" t="n"/>
      <c r="F36" s="17" t="n"/>
      <c r="G36" s="15" t="n"/>
      <c r="H36" s="16" t="n"/>
      <c r="I36" s="18" t="n"/>
      <c r="J36" s="17" t="n"/>
      <c r="K36" s="16" t="n"/>
      <c r="L36" s="17" t="n"/>
      <c r="M36" s="15" t="n"/>
      <c r="N36" s="21">
        <f>IF(OR($A36="",$F36="",$G36="Complete",$G36="Not Applicable"),"",$F36-TODAY())</f>
        <v/>
      </c>
      <c r="O36" s="22">
        <f>IF($A36="","",IF($G36="","Add status",IF(OR($G36="Complete",$G36="Not Applicable"),IF(AND($G36="Complete",$J36=""),"Check completed date",IF(AND($G36="Complete",$H36=""),"Check support",IF(AND($G36="Complete",$M36&lt;&gt;"Approved",$M36&lt;&gt;"Not Required"),"Check sign-off",IF(AND($M36="Approved",$L36=""),"Check review date","Closed")))),IF(AND($G36="Ready for Review",$H36=""),"Check support",IF($F36="","Add due date",IF($F36&lt;TODAY(),"Overdue",IF($F36&lt;=TODAY()+Assumptions!$B$4,"Due soon",IF($G36="Ready for Review","Review ready","Open"))))))))</f>
        <v/>
      </c>
      <c r="P36" s="16" t="n"/>
    </row>
    <row r="37" ht="24" customHeight="1">
      <c r="A37" s="15" t="n"/>
      <c r="B37" s="15" t="n"/>
      <c r="C37" s="16" t="n"/>
      <c r="D37" s="17" t="n"/>
      <c r="E37" s="16" t="n"/>
      <c r="F37" s="17" t="n"/>
      <c r="G37" s="15" t="n"/>
      <c r="H37" s="16" t="n"/>
      <c r="I37" s="18" t="n"/>
      <c r="J37" s="17" t="n"/>
      <c r="K37" s="16" t="n"/>
      <c r="L37" s="17" t="n"/>
      <c r="M37" s="15" t="n"/>
      <c r="N37" s="19">
        <f>IF(OR($A37="",$F37="",$G37="Complete",$G37="Not Applicable"),"",$F37-TODAY())</f>
        <v/>
      </c>
      <c r="O37" s="20">
        <f>IF($A37="","",IF($G37="","Add status",IF(OR($G37="Complete",$G37="Not Applicable"),IF(AND($G37="Complete",$J37=""),"Check completed date",IF(AND($G37="Complete",$H37=""),"Check support",IF(AND($G37="Complete",$M37&lt;&gt;"Approved",$M37&lt;&gt;"Not Required"),"Check sign-off",IF(AND($M37="Approved",$L37=""),"Check review date","Closed")))),IF(AND($G37="Ready for Review",$H37=""),"Check support",IF($F37="","Add due date",IF($F37&lt;TODAY(),"Overdue",IF($F37&lt;=TODAY()+Assumptions!$B$4,"Due soon",IF($G37="Ready for Review","Review ready","Open"))))))))</f>
        <v/>
      </c>
      <c r="P37" s="16" t="n"/>
    </row>
    <row r="38" ht="24" customHeight="1">
      <c r="A38" s="15" t="n"/>
      <c r="B38" s="15" t="n"/>
      <c r="C38" s="16" t="n"/>
      <c r="D38" s="17" t="n"/>
      <c r="E38" s="16" t="n"/>
      <c r="F38" s="17" t="n"/>
      <c r="G38" s="15" t="n"/>
      <c r="H38" s="16" t="n"/>
      <c r="I38" s="18" t="n"/>
      <c r="J38" s="17" t="n"/>
      <c r="K38" s="16" t="n"/>
      <c r="L38" s="17" t="n"/>
      <c r="M38" s="15" t="n"/>
      <c r="N38" s="21">
        <f>IF(OR($A38="",$F38="",$G38="Complete",$G38="Not Applicable"),"",$F38-TODAY())</f>
        <v/>
      </c>
      <c r="O38" s="22">
        <f>IF($A38="","",IF($G38="","Add status",IF(OR($G38="Complete",$G38="Not Applicable"),IF(AND($G38="Complete",$J38=""),"Check completed date",IF(AND($G38="Complete",$H38=""),"Check support",IF(AND($G38="Complete",$M38&lt;&gt;"Approved",$M38&lt;&gt;"Not Required"),"Check sign-off",IF(AND($M38="Approved",$L38=""),"Check review date","Closed")))),IF(AND($G38="Ready for Review",$H38=""),"Check support",IF($F38="","Add due date",IF($F38&lt;TODAY(),"Overdue",IF($F38&lt;=TODAY()+Assumptions!$B$4,"Due soon",IF($G38="Ready for Review","Review ready","Open"))))))))</f>
        <v/>
      </c>
      <c r="P38" s="16" t="n"/>
    </row>
    <row r="39" ht="24" customHeight="1">
      <c r="A39" s="15" t="n"/>
      <c r="B39" s="15" t="n"/>
      <c r="C39" s="16" t="n"/>
      <c r="D39" s="17" t="n"/>
      <c r="E39" s="16" t="n"/>
      <c r="F39" s="17" t="n"/>
      <c r="G39" s="15" t="n"/>
      <c r="H39" s="16" t="n"/>
      <c r="I39" s="18" t="n"/>
      <c r="J39" s="17" t="n"/>
      <c r="K39" s="16" t="n"/>
      <c r="L39" s="17" t="n"/>
      <c r="M39" s="15" t="n"/>
      <c r="N39" s="19">
        <f>IF(OR($A39="",$F39="",$G39="Complete",$G39="Not Applicable"),"",$F39-TODAY())</f>
        <v/>
      </c>
      <c r="O39" s="20">
        <f>IF($A39="","",IF($G39="","Add status",IF(OR($G39="Complete",$G39="Not Applicable"),IF(AND($G39="Complete",$J39=""),"Check completed date",IF(AND($G39="Complete",$H39=""),"Check support",IF(AND($G39="Complete",$M39&lt;&gt;"Approved",$M39&lt;&gt;"Not Required"),"Check sign-off",IF(AND($M39="Approved",$L39=""),"Check review date","Closed")))),IF(AND($G39="Ready for Review",$H39=""),"Check support",IF($F39="","Add due date",IF($F39&lt;TODAY(),"Overdue",IF($F39&lt;=TODAY()+Assumptions!$B$4,"Due soon",IF($G39="Ready for Review","Review ready","Open"))))))))</f>
        <v/>
      </c>
      <c r="P39" s="16" t="n"/>
    </row>
    <row r="40" ht="24" customHeight="1">
      <c r="A40" s="15" t="n"/>
      <c r="B40" s="15" t="n"/>
      <c r="C40" s="16" t="n"/>
      <c r="D40" s="17" t="n"/>
      <c r="E40" s="16" t="n"/>
      <c r="F40" s="17" t="n"/>
      <c r="G40" s="15" t="n"/>
      <c r="H40" s="16" t="n"/>
      <c r="I40" s="18" t="n"/>
      <c r="J40" s="17" t="n"/>
      <c r="K40" s="16" t="n"/>
      <c r="L40" s="17" t="n"/>
      <c r="M40" s="15" t="n"/>
      <c r="N40" s="21">
        <f>IF(OR($A40="",$F40="",$G40="Complete",$G40="Not Applicable"),"",$F40-TODAY())</f>
        <v/>
      </c>
      <c r="O40" s="22">
        <f>IF($A40="","",IF($G40="","Add status",IF(OR($G40="Complete",$G40="Not Applicable"),IF(AND($G40="Complete",$J40=""),"Check completed date",IF(AND($G40="Complete",$H40=""),"Check support",IF(AND($G40="Complete",$M40&lt;&gt;"Approved",$M40&lt;&gt;"Not Required"),"Check sign-off",IF(AND($M40="Approved",$L40=""),"Check review date","Closed")))),IF(AND($G40="Ready for Review",$H40=""),"Check support",IF($F40="","Add due date",IF($F40&lt;TODAY(),"Overdue",IF($F40&lt;=TODAY()+Assumptions!$B$4,"Due soon",IF($G40="Ready for Review","Review ready","Open"))))))))</f>
        <v/>
      </c>
      <c r="P40" s="16" t="n"/>
    </row>
    <row r="41" ht="24" customHeight="1">
      <c r="A41" s="15" t="n"/>
      <c r="B41" s="15" t="n"/>
      <c r="C41" s="16" t="n"/>
      <c r="D41" s="17" t="n"/>
      <c r="E41" s="16" t="n"/>
      <c r="F41" s="17" t="n"/>
      <c r="G41" s="15" t="n"/>
      <c r="H41" s="16" t="n"/>
      <c r="I41" s="18" t="n"/>
      <c r="J41" s="17" t="n"/>
      <c r="K41" s="16" t="n"/>
      <c r="L41" s="17" t="n"/>
      <c r="M41" s="15" t="n"/>
      <c r="N41" s="19">
        <f>IF(OR($A41="",$F41="",$G41="Complete",$G41="Not Applicable"),"",$F41-TODAY())</f>
        <v/>
      </c>
      <c r="O41" s="20">
        <f>IF($A41="","",IF($G41="","Add status",IF(OR($G41="Complete",$G41="Not Applicable"),IF(AND($G41="Complete",$J41=""),"Check completed date",IF(AND($G41="Complete",$H41=""),"Check support",IF(AND($G41="Complete",$M41&lt;&gt;"Approved",$M41&lt;&gt;"Not Required"),"Check sign-off",IF(AND($M41="Approved",$L41=""),"Check review date","Closed")))),IF(AND($G41="Ready for Review",$H41=""),"Check support",IF($F41="","Add due date",IF($F41&lt;TODAY(),"Overdue",IF($F41&lt;=TODAY()+Assumptions!$B$4,"Due soon",IF($G41="Ready for Review","Review ready","Open"))))))))</f>
        <v/>
      </c>
      <c r="P41" s="16" t="n"/>
    </row>
    <row r="42" ht="24" customHeight="1">
      <c r="A42" s="15" t="n"/>
      <c r="B42" s="15" t="n"/>
      <c r="C42" s="16" t="n"/>
      <c r="D42" s="17" t="n"/>
      <c r="E42" s="16" t="n"/>
      <c r="F42" s="17" t="n"/>
      <c r="G42" s="15" t="n"/>
      <c r="H42" s="16" t="n"/>
      <c r="I42" s="18" t="n"/>
      <c r="J42" s="17" t="n"/>
      <c r="K42" s="16" t="n"/>
      <c r="L42" s="17" t="n"/>
      <c r="M42" s="15" t="n"/>
      <c r="N42" s="21">
        <f>IF(OR($A42="",$F42="",$G42="Complete",$G42="Not Applicable"),"",$F42-TODAY())</f>
        <v/>
      </c>
      <c r="O42" s="22">
        <f>IF($A42="","",IF($G42="","Add status",IF(OR($G42="Complete",$G42="Not Applicable"),IF(AND($G42="Complete",$J42=""),"Check completed date",IF(AND($G42="Complete",$H42=""),"Check support",IF(AND($G42="Complete",$M42&lt;&gt;"Approved",$M42&lt;&gt;"Not Required"),"Check sign-off",IF(AND($M42="Approved",$L42=""),"Check review date","Closed")))),IF(AND($G42="Ready for Review",$H42=""),"Check support",IF($F42="","Add due date",IF($F42&lt;TODAY(),"Overdue",IF($F42&lt;=TODAY()+Assumptions!$B$4,"Due soon",IF($G42="Ready for Review","Review ready","Open"))))))))</f>
        <v/>
      </c>
      <c r="P42" s="16" t="n"/>
    </row>
    <row r="43" ht="24" customHeight="1">
      <c r="A43" s="15" t="n"/>
      <c r="B43" s="15" t="n"/>
      <c r="C43" s="16" t="n"/>
      <c r="D43" s="17" t="n"/>
      <c r="E43" s="16" t="n"/>
      <c r="F43" s="17" t="n"/>
      <c r="G43" s="15" t="n"/>
      <c r="H43" s="16" t="n"/>
      <c r="I43" s="18" t="n"/>
      <c r="J43" s="17" t="n"/>
      <c r="K43" s="16" t="n"/>
      <c r="L43" s="17" t="n"/>
      <c r="M43" s="15" t="n"/>
      <c r="N43" s="19">
        <f>IF(OR($A43="",$F43="",$G43="Complete",$G43="Not Applicable"),"",$F43-TODAY())</f>
        <v/>
      </c>
      <c r="O43" s="20">
        <f>IF($A43="","",IF($G43="","Add status",IF(OR($G43="Complete",$G43="Not Applicable"),IF(AND($G43="Complete",$J43=""),"Check completed date",IF(AND($G43="Complete",$H43=""),"Check support",IF(AND($G43="Complete",$M43&lt;&gt;"Approved",$M43&lt;&gt;"Not Required"),"Check sign-off",IF(AND($M43="Approved",$L43=""),"Check review date","Closed")))),IF(AND($G43="Ready for Review",$H43=""),"Check support",IF($F43="","Add due date",IF($F43&lt;TODAY(),"Overdue",IF($F43&lt;=TODAY()+Assumptions!$B$4,"Due soon",IF($G43="Ready for Review","Review ready","Open"))))))))</f>
        <v/>
      </c>
      <c r="P43" s="16" t="n"/>
    </row>
    <row r="44" ht="24" customHeight="1">
      <c r="A44" s="15" t="n"/>
      <c r="B44" s="15" t="n"/>
      <c r="C44" s="16" t="n"/>
      <c r="D44" s="17" t="n"/>
      <c r="E44" s="16" t="n"/>
      <c r="F44" s="17" t="n"/>
      <c r="G44" s="15" t="n"/>
      <c r="H44" s="16" t="n"/>
      <c r="I44" s="18" t="n"/>
      <c r="J44" s="17" t="n"/>
      <c r="K44" s="16" t="n"/>
      <c r="L44" s="17" t="n"/>
      <c r="M44" s="15" t="n"/>
      <c r="N44" s="21">
        <f>IF(OR($A44="",$F44="",$G44="Complete",$G44="Not Applicable"),"",$F44-TODAY())</f>
        <v/>
      </c>
      <c r="O44" s="22">
        <f>IF($A44="","",IF($G44="","Add status",IF(OR($G44="Complete",$G44="Not Applicable"),IF(AND($G44="Complete",$J44=""),"Check completed date",IF(AND($G44="Complete",$H44=""),"Check support",IF(AND($G44="Complete",$M44&lt;&gt;"Approved",$M44&lt;&gt;"Not Required"),"Check sign-off",IF(AND($M44="Approved",$L44=""),"Check review date","Closed")))),IF(AND($G44="Ready for Review",$H44=""),"Check support",IF($F44="","Add due date",IF($F44&lt;TODAY(),"Overdue",IF($F44&lt;=TODAY()+Assumptions!$B$4,"Due soon",IF($G44="Ready for Review","Review ready","Open"))))))))</f>
        <v/>
      </c>
      <c r="P44" s="16" t="n"/>
    </row>
    <row r="45" ht="24" customHeight="1">
      <c r="A45" s="15" t="n"/>
      <c r="B45" s="15" t="n"/>
      <c r="C45" s="16" t="n"/>
      <c r="D45" s="17" t="n"/>
      <c r="E45" s="16" t="n"/>
      <c r="F45" s="17" t="n"/>
      <c r="G45" s="15" t="n"/>
      <c r="H45" s="16" t="n"/>
      <c r="I45" s="18" t="n"/>
      <c r="J45" s="17" t="n"/>
      <c r="K45" s="16" t="n"/>
      <c r="L45" s="17" t="n"/>
      <c r="M45" s="15" t="n"/>
      <c r="N45" s="19">
        <f>IF(OR($A45="",$F45="",$G45="Complete",$G45="Not Applicable"),"",$F45-TODAY())</f>
        <v/>
      </c>
      <c r="O45" s="20">
        <f>IF($A45="","",IF($G45="","Add status",IF(OR($G45="Complete",$G45="Not Applicable"),IF(AND($G45="Complete",$J45=""),"Check completed date",IF(AND($G45="Complete",$H45=""),"Check support",IF(AND($G45="Complete",$M45&lt;&gt;"Approved",$M45&lt;&gt;"Not Required"),"Check sign-off",IF(AND($M45="Approved",$L45=""),"Check review date","Closed")))),IF(AND($G45="Ready for Review",$H45=""),"Check support",IF($F45="","Add due date",IF($F45&lt;TODAY(),"Overdue",IF($F45&lt;=TODAY()+Assumptions!$B$4,"Due soon",IF($G45="Ready for Review","Review ready","Open"))))))))</f>
        <v/>
      </c>
      <c r="P45" s="16" t="n"/>
    </row>
    <row r="46" ht="24" customHeight="1">
      <c r="A46" s="15" t="n"/>
      <c r="B46" s="15" t="n"/>
      <c r="C46" s="16" t="n"/>
      <c r="D46" s="17" t="n"/>
      <c r="E46" s="16" t="n"/>
      <c r="F46" s="17" t="n"/>
      <c r="G46" s="15" t="n"/>
      <c r="H46" s="16" t="n"/>
      <c r="I46" s="18" t="n"/>
      <c r="J46" s="17" t="n"/>
      <c r="K46" s="16" t="n"/>
      <c r="L46" s="17" t="n"/>
      <c r="M46" s="15" t="n"/>
      <c r="N46" s="21">
        <f>IF(OR($A46="",$F46="",$G46="Complete",$G46="Not Applicable"),"",$F46-TODAY())</f>
        <v/>
      </c>
      <c r="O46" s="22">
        <f>IF($A46="","",IF($G46="","Add status",IF(OR($G46="Complete",$G46="Not Applicable"),IF(AND($G46="Complete",$J46=""),"Check completed date",IF(AND($G46="Complete",$H46=""),"Check support",IF(AND($G46="Complete",$M46&lt;&gt;"Approved",$M46&lt;&gt;"Not Required"),"Check sign-off",IF(AND($M46="Approved",$L46=""),"Check review date","Closed")))),IF(AND($G46="Ready for Review",$H46=""),"Check support",IF($F46="","Add due date",IF($F46&lt;TODAY(),"Overdue",IF($F46&lt;=TODAY()+Assumptions!$B$4,"Due soon",IF($G46="Ready for Review","Review ready","Open"))))))))</f>
        <v/>
      </c>
      <c r="P46" s="16" t="n"/>
    </row>
    <row r="47" ht="24" customHeight="1">
      <c r="A47" s="15" t="n"/>
      <c r="B47" s="15" t="n"/>
      <c r="C47" s="16" t="n"/>
      <c r="D47" s="17" t="n"/>
      <c r="E47" s="16" t="n"/>
      <c r="F47" s="17" t="n"/>
      <c r="G47" s="15" t="n"/>
      <c r="H47" s="16" t="n"/>
      <c r="I47" s="18" t="n"/>
      <c r="J47" s="17" t="n"/>
      <c r="K47" s="16" t="n"/>
      <c r="L47" s="17" t="n"/>
      <c r="M47" s="15" t="n"/>
      <c r="N47" s="19">
        <f>IF(OR($A47="",$F47="",$G47="Complete",$G47="Not Applicable"),"",$F47-TODAY())</f>
        <v/>
      </c>
      <c r="O47" s="20">
        <f>IF($A47="","",IF($G47="","Add status",IF(OR($G47="Complete",$G47="Not Applicable"),IF(AND($G47="Complete",$J47=""),"Check completed date",IF(AND($G47="Complete",$H47=""),"Check support",IF(AND($G47="Complete",$M47&lt;&gt;"Approved",$M47&lt;&gt;"Not Required"),"Check sign-off",IF(AND($M47="Approved",$L47=""),"Check review date","Closed")))),IF(AND($G47="Ready for Review",$H47=""),"Check support",IF($F47="","Add due date",IF($F47&lt;TODAY(),"Overdue",IF($F47&lt;=TODAY()+Assumptions!$B$4,"Due soon",IF($G47="Ready for Review","Review ready","Open"))))))))</f>
        <v/>
      </c>
      <c r="P47" s="16" t="n"/>
    </row>
    <row r="48" ht="24" customHeight="1">
      <c r="A48" s="15" t="n"/>
      <c r="B48" s="15" t="n"/>
      <c r="C48" s="16" t="n"/>
      <c r="D48" s="17" t="n"/>
      <c r="E48" s="16" t="n"/>
      <c r="F48" s="17" t="n"/>
      <c r="G48" s="15" t="n"/>
      <c r="H48" s="16" t="n"/>
      <c r="I48" s="18" t="n"/>
      <c r="J48" s="17" t="n"/>
      <c r="K48" s="16" t="n"/>
      <c r="L48" s="17" t="n"/>
      <c r="M48" s="15" t="n"/>
      <c r="N48" s="21">
        <f>IF(OR($A48="",$F48="",$G48="Complete",$G48="Not Applicable"),"",$F48-TODAY())</f>
        <v/>
      </c>
      <c r="O48" s="22">
        <f>IF($A48="","",IF($G48="","Add status",IF(OR($G48="Complete",$G48="Not Applicable"),IF(AND($G48="Complete",$J48=""),"Check completed date",IF(AND($G48="Complete",$H48=""),"Check support",IF(AND($G48="Complete",$M48&lt;&gt;"Approved",$M48&lt;&gt;"Not Required"),"Check sign-off",IF(AND($M48="Approved",$L48=""),"Check review date","Closed")))),IF(AND($G48="Ready for Review",$H48=""),"Check support",IF($F48="","Add due date",IF($F48&lt;TODAY(),"Overdue",IF($F48&lt;=TODAY()+Assumptions!$B$4,"Due soon",IF($G48="Ready for Review","Review ready","Open"))))))))</f>
        <v/>
      </c>
      <c r="P48" s="16" t="n"/>
    </row>
    <row r="49" ht="24" customHeight="1">
      <c r="A49" s="15" t="n"/>
      <c r="B49" s="15" t="n"/>
      <c r="C49" s="16" t="n"/>
      <c r="D49" s="17" t="n"/>
      <c r="E49" s="16" t="n"/>
      <c r="F49" s="17" t="n"/>
      <c r="G49" s="15" t="n"/>
      <c r="H49" s="16" t="n"/>
      <c r="I49" s="18" t="n"/>
      <c r="J49" s="17" t="n"/>
      <c r="K49" s="16" t="n"/>
      <c r="L49" s="17" t="n"/>
      <c r="M49" s="15" t="n"/>
      <c r="N49" s="19">
        <f>IF(OR($A49="",$F49="",$G49="Complete",$G49="Not Applicable"),"",$F49-TODAY())</f>
        <v/>
      </c>
      <c r="O49" s="20">
        <f>IF($A49="","",IF($G49="","Add status",IF(OR($G49="Complete",$G49="Not Applicable"),IF(AND($G49="Complete",$J49=""),"Check completed date",IF(AND($G49="Complete",$H49=""),"Check support",IF(AND($G49="Complete",$M49&lt;&gt;"Approved",$M49&lt;&gt;"Not Required"),"Check sign-off",IF(AND($M49="Approved",$L49=""),"Check review date","Closed")))),IF(AND($G49="Ready for Review",$H49=""),"Check support",IF($F49="","Add due date",IF($F49&lt;TODAY(),"Overdue",IF($F49&lt;=TODAY()+Assumptions!$B$4,"Due soon",IF($G49="Ready for Review","Review ready","Open"))))))))</f>
        <v/>
      </c>
      <c r="P49" s="16" t="n"/>
    </row>
    <row r="50" ht="24" customHeight="1">
      <c r="A50" s="15" t="n"/>
      <c r="B50" s="15" t="n"/>
      <c r="C50" s="16" t="n"/>
      <c r="D50" s="17" t="n"/>
      <c r="E50" s="16" t="n"/>
      <c r="F50" s="17" t="n"/>
      <c r="G50" s="15" t="n"/>
      <c r="H50" s="16" t="n"/>
      <c r="I50" s="18" t="n"/>
      <c r="J50" s="17" t="n"/>
      <c r="K50" s="16" t="n"/>
      <c r="L50" s="17" t="n"/>
      <c r="M50" s="15" t="n"/>
      <c r="N50" s="21">
        <f>IF(OR($A50="",$F50="",$G50="Complete",$G50="Not Applicable"),"",$F50-TODAY())</f>
        <v/>
      </c>
      <c r="O50" s="22">
        <f>IF($A50="","",IF($G50="","Add status",IF(OR($G50="Complete",$G50="Not Applicable"),IF(AND($G50="Complete",$J50=""),"Check completed date",IF(AND($G50="Complete",$H50=""),"Check support",IF(AND($G50="Complete",$M50&lt;&gt;"Approved",$M50&lt;&gt;"Not Required"),"Check sign-off",IF(AND($M50="Approved",$L50=""),"Check review date","Closed")))),IF(AND($G50="Ready for Review",$H50=""),"Check support",IF($F50="","Add due date",IF($F50&lt;TODAY(),"Overdue",IF($F50&lt;=TODAY()+Assumptions!$B$4,"Due soon",IF($G50="Ready for Review","Review ready","Open"))))))))</f>
        <v/>
      </c>
      <c r="P50" s="16" t="n"/>
    </row>
    <row r="51" ht="24" customHeight="1">
      <c r="A51" s="15" t="n"/>
      <c r="B51" s="15" t="n"/>
      <c r="C51" s="16" t="n"/>
      <c r="D51" s="17" t="n"/>
      <c r="E51" s="16" t="n"/>
      <c r="F51" s="17" t="n"/>
      <c r="G51" s="15" t="n"/>
      <c r="H51" s="16" t="n"/>
      <c r="I51" s="18" t="n"/>
      <c r="J51" s="17" t="n"/>
      <c r="K51" s="16" t="n"/>
      <c r="L51" s="17" t="n"/>
      <c r="M51" s="15" t="n"/>
      <c r="N51" s="19">
        <f>IF(OR($A51="",$F51="",$G51="Complete",$G51="Not Applicable"),"",$F51-TODAY())</f>
        <v/>
      </c>
      <c r="O51" s="20">
        <f>IF($A51="","",IF($G51="","Add status",IF(OR($G51="Complete",$G51="Not Applicable"),IF(AND($G51="Complete",$J51=""),"Check completed date",IF(AND($G51="Complete",$H51=""),"Check support",IF(AND($G51="Complete",$M51&lt;&gt;"Approved",$M51&lt;&gt;"Not Required"),"Check sign-off",IF(AND($M51="Approved",$L51=""),"Check review date","Closed")))),IF(AND($G51="Ready for Review",$H51=""),"Check support",IF($F51="","Add due date",IF($F51&lt;TODAY(),"Overdue",IF($F51&lt;=TODAY()+Assumptions!$B$4,"Due soon",IF($G51="Ready for Review","Review ready","Open"))))))))</f>
        <v/>
      </c>
      <c r="P51" s="16" t="n"/>
    </row>
    <row r="52" ht="24" customHeight="1">
      <c r="A52" s="15" t="n"/>
      <c r="B52" s="15" t="n"/>
      <c r="C52" s="16" t="n"/>
      <c r="D52" s="17" t="n"/>
      <c r="E52" s="16" t="n"/>
      <c r="F52" s="17" t="n"/>
      <c r="G52" s="15" t="n"/>
      <c r="H52" s="16" t="n"/>
      <c r="I52" s="18" t="n"/>
      <c r="J52" s="17" t="n"/>
      <c r="K52" s="16" t="n"/>
      <c r="L52" s="17" t="n"/>
      <c r="M52" s="15" t="n"/>
      <c r="N52" s="21">
        <f>IF(OR($A52="",$F52="",$G52="Complete",$G52="Not Applicable"),"",$F52-TODAY())</f>
        <v/>
      </c>
      <c r="O52" s="22">
        <f>IF($A52="","",IF($G52="","Add status",IF(OR($G52="Complete",$G52="Not Applicable"),IF(AND($G52="Complete",$J52=""),"Check completed date",IF(AND($G52="Complete",$H52=""),"Check support",IF(AND($G52="Complete",$M52&lt;&gt;"Approved",$M52&lt;&gt;"Not Required"),"Check sign-off",IF(AND($M52="Approved",$L52=""),"Check review date","Closed")))),IF(AND($G52="Ready for Review",$H52=""),"Check support",IF($F52="","Add due date",IF($F52&lt;TODAY(),"Overdue",IF($F52&lt;=TODAY()+Assumptions!$B$4,"Due soon",IF($G52="Ready for Review","Review ready","Open"))))))))</f>
        <v/>
      </c>
      <c r="P52" s="16" t="n"/>
    </row>
    <row r="53" ht="24" customHeight="1">
      <c r="A53" s="15" t="n"/>
      <c r="B53" s="15" t="n"/>
      <c r="C53" s="16" t="n"/>
      <c r="D53" s="17" t="n"/>
      <c r="E53" s="16" t="n"/>
      <c r="F53" s="17" t="n"/>
      <c r="G53" s="15" t="n"/>
      <c r="H53" s="16" t="n"/>
      <c r="I53" s="18" t="n"/>
      <c r="J53" s="17" t="n"/>
      <c r="K53" s="16" t="n"/>
      <c r="L53" s="17" t="n"/>
      <c r="M53" s="15" t="n"/>
      <c r="N53" s="19">
        <f>IF(OR($A53="",$F53="",$G53="Complete",$G53="Not Applicable"),"",$F53-TODAY())</f>
        <v/>
      </c>
      <c r="O53" s="20">
        <f>IF($A53="","",IF($G53="","Add status",IF(OR($G53="Complete",$G53="Not Applicable"),IF(AND($G53="Complete",$J53=""),"Check completed date",IF(AND($G53="Complete",$H53=""),"Check support",IF(AND($G53="Complete",$M53&lt;&gt;"Approved",$M53&lt;&gt;"Not Required"),"Check sign-off",IF(AND($M53="Approved",$L53=""),"Check review date","Closed")))),IF(AND($G53="Ready for Review",$H53=""),"Check support",IF($F53="","Add due date",IF($F53&lt;TODAY(),"Overdue",IF($F53&lt;=TODAY()+Assumptions!$B$4,"Due soon",IF($G53="Ready for Review","Review ready","Open"))))))))</f>
        <v/>
      </c>
      <c r="P53" s="16" t="n"/>
    </row>
    <row r="54" ht="24" customHeight="1">
      <c r="A54" s="15" t="n"/>
      <c r="B54" s="15" t="n"/>
      <c r="C54" s="16" t="n"/>
      <c r="D54" s="17" t="n"/>
      <c r="E54" s="16" t="n"/>
      <c r="F54" s="17" t="n"/>
      <c r="G54" s="15" t="n"/>
      <c r="H54" s="16" t="n"/>
      <c r="I54" s="18" t="n"/>
      <c r="J54" s="17" t="n"/>
      <c r="K54" s="16" t="n"/>
      <c r="L54" s="17" t="n"/>
      <c r="M54" s="15" t="n"/>
      <c r="N54" s="21">
        <f>IF(OR($A54="",$F54="",$G54="Complete",$G54="Not Applicable"),"",$F54-TODAY())</f>
        <v/>
      </c>
      <c r="O54" s="22">
        <f>IF($A54="","",IF($G54="","Add status",IF(OR($G54="Complete",$G54="Not Applicable"),IF(AND($G54="Complete",$J54=""),"Check completed date",IF(AND($G54="Complete",$H54=""),"Check support",IF(AND($G54="Complete",$M54&lt;&gt;"Approved",$M54&lt;&gt;"Not Required"),"Check sign-off",IF(AND($M54="Approved",$L54=""),"Check review date","Closed")))),IF(AND($G54="Ready for Review",$H54=""),"Check support",IF($F54="","Add due date",IF($F54&lt;TODAY(),"Overdue",IF($F54&lt;=TODAY()+Assumptions!$B$4,"Due soon",IF($G54="Ready for Review","Review ready","Open"))))))))</f>
        <v/>
      </c>
      <c r="P54" s="16" t="n"/>
    </row>
    <row r="55" ht="24" customHeight="1">
      <c r="A55" s="15" t="n"/>
      <c r="B55" s="15" t="n"/>
      <c r="C55" s="16" t="n"/>
      <c r="D55" s="17" t="n"/>
      <c r="E55" s="16" t="n"/>
      <c r="F55" s="17" t="n"/>
      <c r="G55" s="15" t="n"/>
      <c r="H55" s="16" t="n"/>
      <c r="I55" s="18" t="n"/>
      <c r="J55" s="17" t="n"/>
      <c r="K55" s="16" t="n"/>
      <c r="L55" s="17" t="n"/>
      <c r="M55" s="15" t="n"/>
      <c r="N55" s="19">
        <f>IF(OR($A55="",$F55="",$G55="Complete",$G55="Not Applicable"),"",$F55-TODAY())</f>
        <v/>
      </c>
      <c r="O55" s="20">
        <f>IF($A55="","",IF($G55="","Add status",IF(OR($G55="Complete",$G55="Not Applicable"),IF(AND($G55="Complete",$J55=""),"Check completed date",IF(AND($G55="Complete",$H55=""),"Check support",IF(AND($G55="Complete",$M55&lt;&gt;"Approved",$M55&lt;&gt;"Not Required"),"Check sign-off",IF(AND($M55="Approved",$L55=""),"Check review date","Closed")))),IF(AND($G55="Ready for Review",$H55=""),"Check support",IF($F55="","Add due date",IF($F55&lt;TODAY(),"Overdue",IF($F55&lt;=TODAY()+Assumptions!$B$4,"Due soon",IF($G55="Ready for Review","Review ready","Open"))))))))</f>
        <v/>
      </c>
      <c r="P55" s="16" t="n"/>
    </row>
    <row r="56" ht="24" customHeight="1">
      <c r="A56" s="15" t="n"/>
      <c r="B56" s="15" t="n"/>
      <c r="C56" s="16" t="n"/>
      <c r="D56" s="17" t="n"/>
      <c r="E56" s="16" t="n"/>
      <c r="F56" s="17" t="n"/>
      <c r="G56" s="15" t="n"/>
      <c r="H56" s="16" t="n"/>
      <c r="I56" s="18" t="n"/>
      <c r="J56" s="17" t="n"/>
      <c r="K56" s="16" t="n"/>
      <c r="L56" s="17" t="n"/>
      <c r="M56" s="15" t="n"/>
      <c r="N56" s="21">
        <f>IF(OR($A56="",$F56="",$G56="Complete",$G56="Not Applicable"),"",$F56-TODAY())</f>
        <v/>
      </c>
      <c r="O56" s="22">
        <f>IF($A56="","",IF($G56="","Add status",IF(OR($G56="Complete",$G56="Not Applicable"),IF(AND($G56="Complete",$J56=""),"Check completed date",IF(AND($G56="Complete",$H56=""),"Check support",IF(AND($G56="Complete",$M56&lt;&gt;"Approved",$M56&lt;&gt;"Not Required"),"Check sign-off",IF(AND($M56="Approved",$L56=""),"Check review date","Closed")))),IF(AND($G56="Ready for Review",$H56=""),"Check support",IF($F56="","Add due date",IF($F56&lt;TODAY(),"Overdue",IF($F56&lt;=TODAY()+Assumptions!$B$4,"Due soon",IF($G56="Ready for Review","Review ready","Open"))))))))</f>
        <v/>
      </c>
      <c r="P56" s="16" t="n"/>
    </row>
    <row r="57" ht="24" customHeight="1">
      <c r="A57" s="15" t="n"/>
      <c r="B57" s="15" t="n"/>
      <c r="C57" s="16" t="n"/>
      <c r="D57" s="17" t="n"/>
      <c r="E57" s="16" t="n"/>
      <c r="F57" s="17" t="n"/>
      <c r="G57" s="15" t="n"/>
      <c r="H57" s="16" t="n"/>
      <c r="I57" s="18" t="n"/>
      <c r="J57" s="17" t="n"/>
      <c r="K57" s="16" t="n"/>
      <c r="L57" s="17" t="n"/>
      <c r="M57" s="15" t="n"/>
      <c r="N57" s="19">
        <f>IF(OR($A57="",$F57="",$G57="Complete",$G57="Not Applicable"),"",$F57-TODAY())</f>
        <v/>
      </c>
      <c r="O57" s="20">
        <f>IF($A57="","",IF($G57="","Add status",IF(OR($G57="Complete",$G57="Not Applicable"),IF(AND($G57="Complete",$J57=""),"Check completed date",IF(AND($G57="Complete",$H57=""),"Check support",IF(AND($G57="Complete",$M57&lt;&gt;"Approved",$M57&lt;&gt;"Not Required"),"Check sign-off",IF(AND($M57="Approved",$L57=""),"Check review date","Closed")))),IF(AND($G57="Ready for Review",$H57=""),"Check support",IF($F57="","Add due date",IF($F57&lt;TODAY(),"Overdue",IF($F57&lt;=TODAY()+Assumptions!$B$4,"Due soon",IF($G57="Ready for Review","Review ready","Open"))))))))</f>
        <v/>
      </c>
      <c r="P57" s="16" t="n"/>
    </row>
    <row r="58" ht="24" customHeight="1">
      <c r="A58" s="15" t="n"/>
      <c r="B58" s="15" t="n"/>
      <c r="C58" s="16" t="n"/>
      <c r="D58" s="17" t="n"/>
      <c r="E58" s="16" t="n"/>
      <c r="F58" s="17" t="n"/>
      <c r="G58" s="15" t="n"/>
      <c r="H58" s="16" t="n"/>
      <c r="I58" s="18" t="n"/>
      <c r="J58" s="17" t="n"/>
      <c r="K58" s="16" t="n"/>
      <c r="L58" s="17" t="n"/>
      <c r="M58" s="15" t="n"/>
      <c r="N58" s="21">
        <f>IF(OR($A58="",$F58="",$G58="Complete",$G58="Not Applicable"),"",$F58-TODAY())</f>
        <v/>
      </c>
      <c r="O58" s="22">
        <f>IF($A58="","",IF($G58="","Add status",IF(OR($G58="Complete",$G58="Not Applicable"),IF(AND($G58="Complete",$J58=""),"Check completed date",IF(AND($G58="Complete",$H58=""),"Check support",IF(AND($G58="Complete",$M58&lt;&gt;"Approved",$M58&lt;&gt;"Not Required"),"Check sign-off",IF(AND($M58="Approved",$L58=""),"Check review date","Closed")))),IF(AND($G58="Ready for Review",$H58=""),"Check support",IF($F58="","Add due date",IF($F58&lt;TODAY(),"Overdue",IF($F58&lt;=TODAY()+Assumptions!$B$4,"Due soon",IF($G58="Ready for Review","Review ready","Open"))))))))</f>
        <v/>
      </c>
      <c r="P58" s="16" t="n"/>
    </row>
    <row r="59" ht="24" customHeight="1">
      <c r="A59" s="15" t="n"/>
      <c r="B59" s="15" t="n"/>
      <c r="C59" s="16" t="n"/>
      <c r="D59" s="17" t="n"/>
      <c r="E59" s="16" t="n"/>
      <c r="F59" s="17" t="n"/>
      <c r="G59" s="15" t="n"/>
      <c r="H59" s="16" t="n"/>
      <c r="I59" s="18" t="n"/>
      <c r="J59" s="17" t="n"/>
      <c r="K59" s="16" t="n"/>
      <c r="L59" s="17" t="n"/>
      <c r="M59" s="15" t="n"/>
      <c r="N59" s="19">
        <f>IF(OR($A59="",$F59="",$G59="Complete",$G59="Not Applicable"),"",$F59-TODAY())</f>
        <v/>
      </c>
      <c r="O59" s="20">
        <f>IF($A59="","",IF($G59="","Add status",IF(OR($G59="Complete",$G59="Not Applicable"),IF(AND($G59="Complete",$J59=""),"Check completed date",IF(AND($G59="Complete",$H59=""),"Check support",IF(AND($G59="Complete",$M59&lt;&gt;"Approved",$M59&lt;&gt;"Not Required"),"Check sign-off",IF(AND($M59="Approved",$L59=""),"Check review date","Closed")))),IF(AND($G59="Ready for Review",$H59=""),"Check support",IF($F59="","Add due date",IF($F59&lt;TODAY(),"Overdue",IF($F59&lt;=TODAY()+Assumptions!$B$4,"Due soon",IF($G59="Ready for Review","Review ready","Open"))))))))</f>
        <v/>
      </c>
      <c r="P59" s="16" t="n"/>
    </row>
    <row r="60" ht="24" customHeight="1">
      <c r="A60" s="15" t="n"/>
      <c r="B60" s="15" t="n"/>
      <c r="C60" s="16" t="n"/>
      <c r="D60" s="17" t="n"/>
      <c r="E60" s="16" t="n"/>
      <c r="F60" s="17" t="n"/>
      <c r="G60" s="15" t="n"/>
      <c r="H60" s="16" t="n"/>
      <c r="I60" s="18" t="n"/>
      <c r="J60" s="17" t="n"/>
      <c r="K60" s="16" t="n"/>
      <c r="L60" s="17" t="n"/>
      <c r="M60" s="15" t="n"/>
      <c r="N60" s="21">
        <f>IF(OR($A60="",$F60="",$G60="Complete",$G60="Not Applicable"),"",$F60-TODAY())</f>
        <v/>
      </c>
      <c r="O60" s="22">
        <f>IF($A60="","",IF($G60="","Add status",IF(OR($G60="Complete",$G60="Not Applicable"),IF(AND($G60="Complete",$J60=""),"Check completed date",IF(AND($G60="Complete",$H60=""),"Check support",IF(AND($G60="Complete",$M60&lt;&gt;"Approved",$M60&lt;&gt;"Not Required"),"Check sign-off",IF(AND($M60="Approved",$L60=""),"Check review date","Closed")))),IF(AND($G60="Ready for Review",$H60=""),"Check support",IF($F60="","Add due date",IF($F60&lt;TODAY(),"Overdue",IF($F60&lt;=TODAY()+Assumptions!$B$4,"Due soon",IF($G60="Ready for Review","Review ready","Open"))))))))</f>
        <v/>
      </c>
      <c r="P60" s="16" t="n"/>
    </row>
    <row r="61" ht="24" customHeight="1">
      <c r="A61" s="15" t="n"/>
      <c r="B61" s="15" t="n"/>
      <c r="C61" s="16" t="n"/>
      <c r="D61" s="17" t="n"/>
      <c r="E61" s="16" t="n"/>
      <c r="F61" s="17" t="n"/>
      <c r="G61" s="15" t="n"/>
      <c r="H61" s="16" t="n"/>
      <c r="I61" s="18" t="n"/>
      <c r="J61" s="17" t="n"/>
      <c r="K61" s="16" t="n"/>
      <c r="L61" s="17" t="n"/>
      <c r="M61" s="15" t="n"/>
      <c r="N61" s="19">
        <f>IF(OR($A61="",$F61="",$G61="Complete",$G61="Not Applicable"),"",$F61-TODAY())</f>
        <v/>
      </c>
      <c r="O61" s="20">
        <f>IF($A61="","",IF($G61="","Add status",IF(OR($G61="Complete",$G61="Not Applicable"),IF(AND($G61="Complete",$J61=""),"Check completed date",IF(AND($G61="Complete",$H61=""),"Check support",IF(AND($G61="Complete",$M61&lt;&gt;"Approved",$M61&lt;&gt;"Not Required"),"Check sign-off",IF(AND($M61="Approved",$L61=""),"Check review date","Closed")))),IF(AND($G61="Ready for Review",$H61=""),"Check support",IF($F61="","Add due date",IF($F61&lt;TODAY(),"Overdue",IF($F61&lt;=TODAY()+Assumptions!$B$4,"Due soon",IF($G61="Ready for Review","Review ready","Open"))))))))</f>
        <v/>
      </c>
      <c r="P61" s="16" t="n"/>
    </row>
    <row r="62" ht="24" customHeight="1">
      <c r="A62" s="15" t="n"/>
      <c r="B62" s="15" t="n"/>
      <c r="C62" s="16" t="n"/>
      <c r="D62" s="17" t="n"/>
      <c r="E62" s="16" t="n"/>
      <c r="F62" s="17" t="n"/>
      <c r="G62" s="15" t="n"/>
      <c r="H62" s="16" t="n"/>
      <c r="I62" s="18" t="n"/>
      <c r="J62" s="17" t="n"/>
      <c r="K62" s="16" t="n"/>
      <c r="L62" s="17" t="n"/>
      <c r="M62" s="15" t="n"/>
      <c r="N62" s="21">
        <f>IF(OR($A62="",$F62="",$G62="Complete",$G62="Not Applicable"),"",$F62-TODAY())</f>
        <v/>
      </c>
      <c r="O62" s="22">
        <f>IF($A62="","",IF($G62="","Add status",IF(OR($G62="Complete",$G62="Not Applicable"),IF(AND($G62="Complete",$J62=""),"Check completed date",IF(AND($G62="Complete",$H62=""),"Check support",IF(AND($G62="Complete",$M62&lt;&gt;"Approved",$M62&lt;&gt;"Not Required"),"Check sign-off",IF(AND($M62="Approved",$L62=""),"Check review date","Closed")))),IF(AND($G62="Ready for Review",$H62=""),"Check support",IF($F62="","Add due date",IF($F62&lt;TODAY(),"Overdue",IF($F62&lt;=TODAY()+Assumptions!$B$4,"Due soon",IF($G62="Ready for Review","Review ready","Open"))))))))</f>
        <v/>
      </c>
      <c r="P62" s="16" t="n"/>
    </row>
    <row r="63" ht="24" customHeight="1">
      <c r="A63" s="15" t="n"/>
      <c r="B63" s="15" t="n"/>
      <c r="C63" s="16" t="n"/>
      <c r="D63" s="17" t="n"/>
      <c r="E63" s="16" t="n"/>
      <c r="F63" s="17" t="n"/>
      <c r="G63" s="15" t="n"/>
      <c r="H63" s="16" t="n"/>
      <c r="I63" s="18" t="n"/>
      <c r="J63" s="17" t="n"/>
      <c r="K63" s="16" t="n"/>
      <c r="L63" s="17" t="n"/>
      <c r="M63" s="15" t="n"/>
      <c r="N63" s="19">
        <f>IF(OR($A63="",$F63="",$G63="Complete",$G63="Not Applicable"),"",$F63-TODAY())</f>
        <v/>
      </c>
      <c r="O63" s="20">
        <f>IF($A63="","",IF($G63="","Add status",IF(OR($G63="Complete",$G63="Not Applicable"),IF(AND($G63="Complete",$J63=""),"Check completed date",IF(AND($G63="Complete",$H63=""),"Check support",IF(AND($G63="Complete",$M63&lt;&gt;"Approved",$M63&lt;&gt;"Not Required"),"Check sign-off",IF(AND($M63="Approved",$L63=""),"Check review date","Closed")))),IF(AND($G63="Ready for Review",$H63=""),"Check support",IF($F63="","Add due date",IF($F63&lt;TODAY(),"Overdue",IF($F63&lt;=TODAY()+Assumptions!$B$4,"Due soon",IF($G63="Ready for Review","Review ready","Open"))))))))</f>
        <v/>
      </c>
      <c r="P63" s="16" t="n"/>
    </row>
    <row r="64" ht="24" customHeight="1">
      <c r="A64" s="15" t="n"/>
      <c r="B64" s="15" t="n"/>
      <c r="C64" s="16" t="n"/>
      <c r="D64" s="17" t="n"/>
      <c r="E64" s="16" t="n"/>
      <c r="F64" s="17" t="n"/>
      <c r="G64" s="15" t="n"/>
      <c r="H64" s="16" t="n"/>
      <c r="I64" s="18" t="n"/>
      <c r="J64" s="17" t="n"/>
      <c r="K64" s="16" t="n"/>
      <c r="L64" s="17" t="n"/>
      <c r="M64" s="15" t="n"/>
      <c r="N64" s="21">
        <f>IF(OR($A64="",$F64="",$G64="Complete",$G64="Not Applicable"),"",$F64-TODAY())</f>
        <v/>
      </c>
      <c r="O64" s="22">
        <f>IF($A64="","",IF($G64="","Add status",IF(OR($G64="Complete",$G64="Not Applicable"),IF(AND($G64="Complete",$J64=""),"Check completed date",IF(AND($G64="Complete",$H64=""),"Check support",IF(AND($G64="Complete",$M64&lt;&gt;"Approved",$M64&lt;&gt;"Not Required"),"Check sign-off",IF(AND($M64="Approved",$L64=""),"Check review date","Closed")))),IF(AND($G64="Ready for Review",$H64=""),"Check support",IF($F64="","Add due date",IF($F64&lt;TODAY(),"Overdue",IF($F64&lt;=TODAY()+Assumptions!$B$4,"Due soon",IF($G64="Ready for Review","Review ready","Open"))))))))</f>
        <v/>
      </c>
      <c r="P64" s="16" t="n"/>
    </row>
    <row r="65" ht="24" customHeight="1">
      <c r="A65" s="15" t="n"/>
      <c r="B65" s="15" t="n"/>
      <c r="C65" s="16" t="n"/>
      <c r="D65" s="17" t="n"/>
      <c r="E65" s="16" t="n"/>
      <c r="F65" s="17" t="n"/>
      <c r="G65" s="15" t="n"/>
      <c r="H65" s="16" t="n"/>
      <c r="I65" s="18" t="n"/>
      <c r="J65" s="17" t="n"/>
      <c r="K65" s="16" t="n"/>
      <c r="L65" s="17" t="n"/>
      <c r="M65" s="15" t="n"/>
      <c r="N65" s="19">
        <f>IF(OR($A65="",$F65="",$G65="Complete",$G65="Not Applicable"),"",$F65-TODAY())</f>
        <v/>
      </c>
      <c r="O65" s="20">
        <f>IF($A65="","",IF($G65="","Add status",IF(OR($G65="Complete",$G65="Not Applicable"),IF(AND($G65="Complete",$J65=""),"Check completed date",IF(AND($G65="Complete",$H65=""),"Check support",IF(AND($G65="Complete",$M65&lt;&gt;"Approved",$M65&lt;&gt;"Not Required"),"Check sign-off",IF(AND($M65="Approved",$L65=""),"Check review date","Closed")))),IF(AND($G65="Ready for Review",$H65=""),"Check support",IF($F65="","Add due date",IF($F65&lt;TODAY(),"Overdue",IF($F65&lt;=TODAY()+Assumptions!$B$4,"Due soon",IF($G65="Ready for Review","Review ready","Open"))))))))</f>
        <v/>
      </c>
      <c r="P65" s="16" t="n"/>
    </row>
    <row r="66" ht="24" customHeight="1">
      <c r="A66" s="15" t="n"/>
      <c r="B66" s="15" t="n"/>
      <c r="C66" s="16" t="n"/>
      <c r="D66" s="17" t="n"/>
      <c r="E66" s="16" t="n"/>
      <c r="F66" s="17" t="n"/>
      <c r="G66" s="15" t="n"/>
      <c r="H66" s="16" t="n"/>
      <c r="I66" s="18" t="n"/>
      <c r="J66" s="17" t="n"/>
      <c r="K66" s="16" t="n"/>
      <c r="L66" s="17" t="n"/>
      <c r="M66" s="15" t="n"/>
      <c r="N66" s="21">
        <f>IF(OR($A66="",$F66="",$G66="Complete",$G66="Not Applicable"),"",$F66-TODAY())</f>
        <v/>
      </c>
      <c r="O66" s="22">
        <f>IF($A66="","",IF($G66="","Add status",IF(OR($G66="Complete",$G66="Not Applicable"),IF(AND($G66="Complete",$J66=""),"Check completed date",IF(AND($G66="Complete",$H66=""),"Check support",IF(AND($G66="Complete",$M66&lt;&gt;"Approved",$M66&lt;&gt;"Not Required"),"Check sign-off",IF(AND($M66="Approved",$L66=""),"Check review date","Closed")))),IF(AND($G66="Ready for Review",$H66=""),"Check support",IF($F66="","Add due date",IF($F66&lt;TODAY(),"Overdue",IF($F66&lt;=TODAY()+Assumptions!$B$4,"Due soon",IF($G66="Ready for Review","Review ready","Open"))))))))</f>
        <v/>
      </c>
      <c r="P66" s="16" t="n"/>
    </row>
    <row r="67" ht="24" customHeight="1">
      <c r="A67" s="15" t="n"/>
      <c r="B67" s="15" t="n"/>
      <c r="C67" s="16" t="n"/>
      <c r="D67" s="17" t="n"/>
      <c r="E67" s="16" t="n"/>
      <c r="F67" s="17" t="n"/>
      <c r="G67" s="15" t="n"/>
      <c r="H67" s="16" t="n"/>
      <c r="I67" s="18" t="n"/>
      <c r="J67" s="17" t="n"/>
      <c r="K67" s="16" t="n"/>
      <c r="L67" s="17" t="n"/>
      <c r="M67" s="15" t="n"/>
      <c r="N67" s="19">
        <f>IF(OR($A67="",$F67="",$G67="Complete",$G67="Not Applicable"),"",$F67-TODAY())</f>
        <v/>
      </c>
      <c r="O67" s="20">
        <f>IF($A67="","",IF($G67="","Add status",IF(OR($G67="Complete",$G67="Not Applicable"),IF(AND($G67="Complete",$J67=""),"Check completed date",IF(AND($G67="Complete",$H67=""),"Check support",IF(AND($G67="Complete",$M67&lt;&gt;"Approved",$M67&lt;&gt;"Not Required"),"Check sign-off",IF(AND($M67="Approved",$L67=""),"Check review date","Closed")))),IF(AND($G67="Ready for Review",$H67=""),"Check support",IF($F67="","Add due date",IF($F67&lt;TODAY(),"Overdue",IF($F67&lt;=TODAY()+Assumptions!$B$4,"Due soon",IF($G67="Ready for Review","Review ready","Open"))))))))</f>
        <v/>
      </c>
      <c r="P67" s="16" t="n"/>
    </row>
    <row r="68" ht="24" customHeight="1">
      <c r="A68" s="15" t="n"/>
      <c r="B68" s="15" t="n"/>
      <c r="C68" s="16" t="n"/>
      <c r="D68" s="17" t="n"/>
      <c r="E68" s="16" t="n"/>
      <c r="F68" s="17" t="n"/>
      <c r="G68" s="15" t="n"/>
      <c r="H68" s="16" t="n"/>
      <c r="I68" s="18" t="n"/>
      <c r="J68" s="17" t="n"/>
      <c r="K68" s="16" t="n"/>
      <c r="L68" s="17" t="n"/>
      <c r="M68" s="15" t="n"/>
      <c r="N68" s="21">
        <f>IF(OR($A68="",$F68="",$G68="Complete",$G68="Not Applicable"),"",$F68-TODAY())</f>
        <v/>
      </c>
      <c r="O68" s="22">
        <f>IF($A68="","",IF($G68="","Add status",IF(OR($G68="Complete",$G68="Not Applicable"),IF(AND($G68="Complete",$J68=""),"Check completed date",IF(AND($G68="Complete",$H68=""),"Check support",IF(AND($G68="Complete",$M68&lt;&gt;"Approved",$M68&lt;&gt;"Not Required"),"Check sign-off",IF(AND($M68="Approved",$L68=""),"Check review date","Closed")))),IF(AND($G68="Ready for Review",$H68=""),"Check support",IF($F68="","Add due date",IF($F68&lt;TODAY(),"Overdue",IF($F68&lt;=TODAY()+Assumptions!$B$4,"Due soon",IF($G68="Ready for Review","Review ready","Open"))))))))</f>
        <v/>
      </c>
      <c r="P68" s="16" t="n"/>
    </row>
    <row r="69" ht="24" customHeight="1">
      <c r="A69" s="15" t="n"/>
      <c r="B69" s="15" t="n"/>
      <c r="C69" s="16" t="n"/>
      <c r="D69" s="17" t="n"/>
      <c r="E69" s="16" t="n"/>
      <c r="F69" s="17" t="n"/>
      <c r="G69" s="15" t="n"/>
      <c r="H69" s="16" t="n"/>
      <c r="I69" s="18" t="n"/>
      <c r="J69" s="17" t="n"/>
      <c r="K69" s="16" t="n"/>
      <c r="L69" s="17" t="n"/>
      <c r="M69" s="15" t="n"/>
      <c r="N69" s="19">
        <f>IF(OR($A69="",$F69="",$G69="Complete",$G69="Not Applicable"),"",$F69-TODAY())</f>
        <v/>
      </c>
      <c r="O69" s="20">
        <f>IF($A69="","",IF($G69="","Add status",IF(OR($G69="Complete",$G69="Not Applicable"),IF(AND($G69="Complete",$J69=""),"Check completed date",IF(AND($G69="Complete",$H69=""),"Check support",IF(AND($G69="Complete",$M69&lt;&gt;"Approved",$M69&lt;&gt;"Not Required"),"Check sign-off",IF(AND($M69="Approved",$L69=""),"Check review date","Closed")))),IF(AND($G69="Ready for Review",$H69=""),"Check support",IF($F69="","Add due date",IF($F69&lt;TODAY(),"Overdue",IF($F69&lt;=TODAY()+Assumptions!$B$4,"Due soon",IF($G69="Ready for Review","Review ready","Open"))))))))</f>
        <v/>
      </c>
      <c r="P69" s="16" t="n"/>
    </row>
    <row r="70" ht="24" customHeight="1">
      <c r="A70" s="15" t="n"/>
      <c r="B70" s="15" t="n"/>
      <c r="C70" s="16" t="n"/>
      <c r="D70" s="17" t="n"/>
      <c r="E70" s="16" t="n"/>
      <c r="F70" s="17" t="n"/>
      <c r="G70" s="15" t="n"/>
      <c r="H70" s="16" t="n"/>
      <c r="I70" s="18" t="n"/>
      <c r="J70" s="17" t="n"/>
      <c r="K70" s="16" t="n"/>
      <c r="L70" s="17" t="n"/>
      <c r="M70" s="15" t="n"/>
      <c r="N70" s="21">
        <f>IF(OR($A70="",$F70="",$G70="Complete",$G70="Not Applicable"),"",$F70-TODAY())</f>
        <v/>
      </c>
      <c r="O70" s="22">
        <f>IF($A70="","",IF($G70="","Add status",IF(OR($G70="Complete",$G70="Not Applicable"),IF(AND($G70="Complete",$J70=""),"Check completed date",IF(AND($G70="Complete",$H70=""),"Check support",IF(AND($G70="Complete",$M70&lt;&gt;"Approved",$M70&lt;&gt;"Not Required"),"Check sign-off",IF(AND($M70="Approved",$L70=""),"Check review date","Closed")))),IF(AND($G70="Ready for Review",$H70=""),"Check support",IF($F70="","Add due date",IF($F70&lt;TODAY(),"Overdue",IF($F70&lt;=TODAY()+Assumptions!$B$4,"Due soon",IF($G70="Ready for Review","Review ready","Open"))))))))</f>
        <v/>
      </c>
      <c r="P70" s="16" t="n"/>
    </row>
    <row r="71" ht="24" customHeight="1">
      <c r="A71" s="15" t="n"/>
      <c r="B71" s="15" t="n"/>
      <c r="C71" s="16" t="n"/>
      <c r="D71" s="17" t="n"/>
      <c r="E71" s="16" t="n"/>
      <c r="F71" s="17" t="n"/>
      <c r="G71" s="15" t="n"/>
      <c r="H71" s="16" t="n"/>
      <c r="I71" s="18" t="n"/>
      <c r="J71" s="17" t="n"/>
      <c r="K71" s="16" t="n"/>
      <c r="L71" s="17" t="n"/>
      <c r="M71" s="15" t="n"/>
      <c r="N71" s="19">
        <f>IF(OR($A71="",$F71="",$G71="Complete",$G71="Not Applicable"),"",$F71-TODAY())</f>
        <v/>
      </c>
      <c r="O71" s="20">
        <f>IF($A71="","",IF($G71="","Add status",IF(OR($G71="Complete",$G71="Not Applicable"),IF(AND($G71="Complete",$J71=""),"Check completed date",IF(AND($G71="Complete",$H71=""),"Check support",IF(AND($G71="Complete",$M71&lt;&gt;"Approved",$M71&lt;&gt;"Not Required"),"Check sign-off",IF(AND($M71="Approved",$L71=""),"Check review date","Closed")))),IF(AND($G71="Ready for Review",$H71=""),"Check support",IF($F71="","Add due date",IF($F71&lt;TODAY(),"Overdue",IF($F71&lt;=TODAY()+Assumptions!$B$4,"Due soon",IF($G71="Ready for Review","Review ready","Open"))))))))</f>
        <v/>
      </c>
      <c r="P71" s="16" t="n"/>
    </row>
    <row r="72" ht="24" customHeight="1">
      <c r="A72" s="15" t="n"/>
      <c r="B72" s="15" t="n"/>
      <c r="C72" s="16" t="n"/>
      <c r="D72" s="17" t="n"/>
      <c r="E72" s="16" t="n"/>
      <c r="F72" s="17" t="n"/>
      <c r="G72" s="15" t="n"/>
      <c r="H72" s="16" t="n"/>
      <c r="I72" s="18" t="n"/>
      <c r="J72" s="17" t="n"/>
      <c r="K72" s="16" t="n"/>
      <c r="L72" s="17" t="n"/>
      <c r="M72" s="15" t="n"/>
      <c r="N72" s="21">
        <f>IF(OR($A72="",$F72="",$G72="Complete",$G72="Not Applicable"),"",$F72-TODAY())</f>
        <v/>
      </c>
      <c r="O72" s="22">
        <f>IF($A72="","",IF($G72="","Add status",IF(OR($G72="Complete",$G72="Not Applicable"),IF(AND($G72="Complete",$J72=""),"Check completed date",IF(AND($G72="Complete",$H72=""),"Check support",IF(AND($G72="Complete",$M72&lt;&gt;"Approved",$M72&lt;&gt;"Not Required"),"Check sign-off",IF(AND($M72="Approved",$L72=""),"Check review date","Closed")))),IF(AND($G72="Ready for Review",$H72=""),"Check support",IF($F72="","Add due date",IF($F72&lt;TODAY(),"Overdue",IF($F72&lt;=TODAY()+Assumptions!$B$4,"Due soon",IF($G72="Ready for Review","Review ready","Open"))))))))</f>
        <v/>
      </c>
      <c r="P72" s="16" t="n"/>
    </row>
    <row r="73" ht="24" customHeight="1">
      <c r="A73" s="15" t="n"/>
      <c r="B73" s="15" t="n"/>
      <c r="C73" s="16" t="n"/>
      <c r="D73" s="17" t="n"/>
      <c r="E73" s="16" t="n"/>
      <c r="F73" s="17" t="n"/>
      <c r="G73" s="15" t="n"/>
      <c r="H73" s="16" t="n"/>
      <c r="I73" s="18" t="n"/>
      <c r="J73" s="17" t="n"/>
      <c r="K73" s="16" t="n"/>
      <c r="L73" s="17" t="n"/>
      <c r="M73" s="15" t="n"/>
      <c r="N73" s="19">
        <f>IF(OR($A73="",$F73="",$G73="Complete",$G73="Not Applicable"),"",$F73-TODAY())</f>
        <v/>
      </c>
      <c r="O73" s="20">
        <f>IF($A73="","",IF($G73="","Add status",IF(OR($G73="Complete",$G73="Not Applicable"),IF(AND($G73="Complete",$J73=""),"Check completed date",IF(AND($G73="Complete",$H73=""),"Check support",IF(AND($G73="Complete",$M73&lt;&gt;"Approved",$M73&lt;&gt;"Not Required"),"Check sign-off",IF(AND($M73="Approved",$L73=""),"Check review date","Closed")))),IF(AND($G73="Ready for Review",$H73=""),"Check support",IF($F73="","Add due date",IF($F73&lt;TODAY(),"Overdue",IF($F73&lt;=TODAY()+Assumptions!$B$4,"Due soon",IF($G73="Ready for Review","Review ready","Open"))))))))</f>
        <v/>
      </c>
      <c r="P73" s="16" t="n"/>
    </row>
    <row r="74" ht="24" customHeight="1">
      <c r="A74" s="15" t="n"/>
      <c r="B74" s="15" t="n"/>
      <c r="C74" s="16" t="n"/>
      <c r="D74" s="17" t="n"/>
      <c r="E74" s="16" t="n"/>
      <c r="F74" s="17" t="n"/>
      <c r="G74" s="15" t="n"/>
      <c r="H74" s="16" t="n"/>
      <c r="I74" s="18" t="n"/>
      <c r="J74" s="17" t="n"/>
      <c r="K74" s="16" t="n"/>
      <c r="L74" s="17" t="n"/>
      <c r="M74" s="15" t="n"/>
      <c r="N74" s="21">
        <f>IF(OR($A74="",$F74="",$G74="Complete",$G74="Not Applicable"),"",$F74-TODAY())</f>
        <v/>
      </c>
      <c r="O74" s="22">
        <f>IF($A74="","",IF($G74="","Add status",IF(OR($G74="Complete",$G74="Not Applicable"),IF(AND($G74="Complete",$J74=""),"Check completed date",IF(AND($G74="Complete",$H74=""),"Check support",IF(AND($G74="Complete",$M74&lt;&gt;"Approved",$M74&lt;&gt;"Not Required"),"Check sign-off",IF(AND($M74="Approved",$L74=""),"Check review date","Closed")))),IF(AND($G74="Ready for Review",$H74=""),"Check support",IF($F74="","Add due date",IF($F74&lt;TODAY(),"Overdue",IF($F74&lt;=TODAY()+Assumptions!$B$4,"Due soon",IF($G74="Ready for Review","Review ready","Open"))))))))</f>
        <v/>
      </c>
      <c r="P74" s="16" t="n"/>
    </row>
    <row r="75" ht="24" customHeight="1">
      <c r="A75" s="15" t="n"/>
      <c r="B75" s="15" t="n"/>
      <c r="C75" s="16" t="n"/>
      <c r="D75" s="17" t="n"/>
      <c r="E75" s="16" t="n"/>
      <c r="F75" s="17" t="n"/>
      <c r="G75" s="15" t="n"/>
      <c r="H75" s="16" t="n"/>
      <c r="I75" s="18" t="n"/>
      <c r="J75" s="17" t="n"/>
      <c r="K75" s="16" t="n"/>
      <c r="L75" s="17" t="n"/>
      <c r="M75" s="15" t="n"/>
      <c r="N75" s="19">
        <f>IF(OR($A75="",$F75="",$G75="Complete",$G75="Not Applicable"),"",$F75-TODAY())</f>
        <v/>
      </c>
      <c r="O75" s="20">
        <f>IF($A75="","",IF($G75="","Add status",IF(OR($G75="Complete",$G75="Not Applicable"),IF(AND($G75="Complete",$J75=""),"Check completed date",IF(AND($G75="Complete",$H75=""),"Check support",IF(AND($G75="Complete",$M75&lt;&gt;"Approved",$M75&lt;&gt;"Not Required"),"Check sign-off",IF(AND($M75="Approved",$L75=""),"Check review date","Closed")))),IF(AND($G75="Ready for Review",$H75=""),"Check support",IF($F75="","Add due date",IF($F75&lt;TODAY(),"Overdue",IF($F75&lt;=TODAY()+Assumptions!$B$4,"Due soon",IF($G75="Ready for Review","Review ready","Open"))))))))</f>
        <v/>
      </c>
      <c r="P75" s="16" t="n"/>
    </row>
    <row r="76" ht="24" customHeight="1">
      <c r="A76" s="15" t="n"/>
      <c r="B76" s="15" t="n"/>
      <c r="C76" s="16" t="n"/>
      <c r="D76" s="17" t="n"/>
      <c r="E76" s="16" t="n"/>
      <c r="F76" s="17" t="n"/>
      <c r="G76" s="15" t="n"/>
      <c r="H76" s="16" t="n"/>
      <c r="I76" s="18" t="n"/>
      <c r="J76" s="17" t="n"/>
      <c r="K76" s="16" t="n"/>
      <c r="L76" s="17" t="n"/>
      <c r="M76" s="15" t="n"/>
      <c r="N76" s="21">
        <f>IF(OR($A76="",$F76="",$G76="Complete",$G76="Not Applicable"),"",$F76-TODAY())</f>
        <v/>
      </c>
      <c r="O76" s="22">
        <f>IF($A76="","",IF($G76="","Add status",IF(OR($G76="Complete",$G76="Not Applicable"),IF(AND($G76="Complete",$J76=""),"Check completed date",IF(AND($G76="Complete",$H76=""),"Check support",IF(AND($G76="Complete",$M76&lt;&gt;"Approved",$M76&lt;&gt;"Not Required"),"Check sign-off",IF(AND($M76="Approved",$L76=""),"Check review date","Closed")))),IF(AND($G76="Ready for Review",$H76=""),"Check support",IF($F76="","Add due date",IF($F76&lt;TODAY(),"Overdue",IF($F76&lt;=TODAY()+Assumptions!$B$4,"Due soon",IF($G76="Ready for Review","Review ready","Open"))))))))</f>
        <v/>
      </c>
      <c r="P76" s="16" t="n"/>
    </row>
    <row r="77" ht="24" customHeight="1">
      <c r="A77" s="15" t="n"/>
      <c r="B77" s="15" t="n"/>
      <c r="C77" s="16" t="n"/>
      <c r="D77" s="17" t="n"/>
      <c r="E77" s="16" t="n"/>
      <c r="F77" s="17" t="n"/>
      <c r="G77" s="15" t="n"/>
      <c r="H77" s="16" t="n"/>
      <c r="I77" s="18" t="n"/>
      <c r="J77" s="17" t="n"/>
      <c r="K77" s="16" t="n"/>
      <c r="L77" s="17" t="n"/>
      <c r="M77" s="15" t="n"/>
      <c r="N77" s="19">
        <f>IF(OR($A77="",$F77="",$G77="Complete",$G77="Not Applicable"),"",$F77-TODAY())</f>
        <v/>
      </c>
      <c r="O77" s="20">
        <f>IF($A77="","",IF($G77="","Add status",IF(OR($G77="Complete",$G77="Not Applicable"),IF(AND($G77="Complete",$J77=""),"Check completed date",IF(AND($G77="Complete",$H77=""),"Check support",IF(AND($G77="Complete",$M77&lt;&gt;"Approved",$M77&lt;&gt;"Not Required"),"Check sign-off",IF(AND($M77="Approved",$L77=""),"Check review date","Closed")))),IF(AND($G77="Ready for Review",$H77=""),"Check support",IF($F77="","Add due date",IF($F77&lt;TODAY(),"Overdue",IF($F77&lt;=TODAY()+Assumptions!$B$4,"Due soon",IF($G77="Ready for Review","Review ready","Open"))))))))</f>
        <v/>
      </c>
      <c r="P77" s="16" t="n"/>
    </row>
    <row r="78" ht="24" customHeight="1">
      <c r="A78" s="15" t="n"/>
      <c r="B78" s="15" t="n"/>
      <c r="C78" s="16" t="n"/>
      <c r="D78" s="17" t="n"/>
      <c r="E78" s="16" t="n"/>
      <c r="F78" s="17" t="n"/>
      <c r="G78" s="15" t="n"/>
      <c r="H78" s="16" t="n"/>
      <c r="I78" s="18" t="n"/>
      <c r="J78" s="17" t="n"/>
      <c r="K78" s="16" t="n"/>
      <c r="L78" s="17" t="n"/>
      <c r="M78" s="15" t="n"/>
      <c r="N78" s="21">
        <f>IF(OR($A78="",$F78="",$G78="Complete",$G78="Not Applicable"),"",$F78-TODAY())</f>
        <v/>
      </c>
      <c r="O78" s="22">
        <f>IF($A78="","",IF($G78="","Add status",IF(OR($G78="Complete",$G78="Not Applicable"),IF(AND($G78="Complete",$J78=""),"Check completed date",IF(AND($G78="Complete",$H78=""),"Check support",IF(AND($G78="Complete",$M78&lt;&gt;"Approved",$M78&lt;&gt;"Not Required"),"Check sign-off",IF(AND($M78="Approved",$L78=""),"Check review date","Closed")))),IF(AND($G78="Ready for Review",$H78=""),"Check support",IF($F78="","Add due date",IF($F78&lt;TODAY(),"Overdue",IF($F78&lt;=TODAY()+Assumptions!$B$4,"Due soon",IF($G78="Ready for Review","Review ready","Open"))))))))</f>
        <v/>
      </c>
      <c r="P78" s="16" t="n"/>
    </row>
    <row r="79" ht="24" customHeight="1">
      <c r="A79" s="15" t="n"/>
      <c r="B79" s="15" t="n"/>
      <c r="C79" s="16" t="n"/>
      <c r="D79" s="17" t="n"/>
      <c r="E79" s="16" t="n"/>
      <c r="F79" s="17" t="n"/>
      <c r="G79" s="15" t="n"/>
      <c r="H79" s="16" t="n"/>
      <c r="I79" s="18" t="n"/>
      <c r="J79" s="17" t="n"/>
      <c r="K79" s="16" t="n"/>
      <c r="L79" s="17" t="n"/>
      <c r="M79" s="15" t="n"/>
      <c r="N79" s="19">
        <f>IF(OR($A79="",$F79="",$G79="Complete",$G79="Not Applicable"),"",$F79-TODAY())</f>
        <v/>
      </c>
      <c r="O79" s="20">
        <f>IF($A79="","",IF($G79="","Add status",IF(OR($G79="Complete",$G79="Not Applicable"),IF(AND($G79="Complete",$J79=""),"Check completed date",IF(AND($G79="Complete",$H79=""),"Check support",IF(AND($G79="Complete",$M79&lt;&gt;"Approved",$M79&lt;&gt;"Not Required"),"Check sign-off",IF(AND($M79="Approved",$L79=""),"Check review date","Closed")))),IF(AND($G79="Ready for Review",$H79=""),"Check support",IF($F79="","Add due date",IF($F79&lt;TODAY(),"Overdue",IF($F79&lt;=TODAY()+Assumptions!$B$4,"Due soon",IF($G79="Ready for Review","Review ready","Open"))))))))</f>
        <v/>
      </c>
      <c r="P79" s="16" t="n"/>
    </row>
    <row r="80" ht="24" customHeight="1">
      <c r="A80" s="15" t="n"/>
      <c r="B80" s="15" t="n"/>
      <c r="C80" s="16" t="n"/>
      <c r="D80" s="17" t="n"/>
      <c r="E80" s="16" t="n"/>
      <c r="F80" s="17" t="n"/>
      <c r="G80" s="15" t="n"/>
      <c r="H80" s="16" t="n"/>
      <c r="I80" s="18" t="n"/>
      <c r="J80" s="17" t="n"/>
      <c r="K80" s="16" t="n"/>
      <c r="L80" s="17" t="n"/>
      <c r="M80" s="15" t="n"/>
      <c r="N80" s="21">
        <f>IF(OR($A80="",$F80="",$G80="Complete",$G80="Not Applicable"),"",$F80-TODAY())</f>
        <v/>
      </c>
      <c r="O80" s="22">
        <f>IF($A80="","",IF($G80="","Add status",IF(OR($G80="Complete",$G80="Not Applicable"),IF(AND($G80="Complete",$J80=""),"Check completed date",IF(AND($G80="Complete",$H80=""),"Check support",IF(AND($G80="Complete",$M80&lt;&gt;"Approved",$M80&lt;&gt;"Not Required"),"Check sign-off",IF(AND($M80="Approved",$L80=""),"Check review date","Closed")))),IF(AND($G80="Ready for Review",$H80=""),"Check support",IF($F80="","Add due date",IF($F80&lt;TODAY(),"Overdue",IF($F80&lt;=TODAY()+Assumptions!$B$4,"Due soon",IF($G80="Ready for Review","Review ready","Open"))))))))</f>
        <v/>
      </c>
      <c r="P80" s="16" t="n"/>
    </row>
    <row r="81" ht="24" customHeight="1">
      <c r="A81" s="15" t="n"/>
      <c r="B81" s="15" t="n"/>
      <c r="C81" s="16" t="n"/>
      <c r="D81" s="17" t="n"/>
      <c r="E81" s="16" t="n"/>
      <c r="F81" s="17" t="n"/>
      <c r="G81" s="15" t="n"/>
      <c r="H81" s="16" t="n"/>
      <c r="I81" s="18" t="n"/>
      <c r="J81" s="17" t="n"/>
      <c r="K81" s="16" t="n"/>
      <c r="L81" s="17" t="n"/>
      <c r="M81" s="15" t="n"/>
      <c r="N81" s="19">
        <f>IF(OR($A81="",$F81="",$G81="Complete",$G81="Not Applicable"),"",$F81-TODAY())</f>
        <v/>
      </c>
      <c r="O81" s="20">
        <f>IF($A81="","",IF($G81="","Add status",IF(OR($G81="Complete",$G81="Not Applicable"),IF(AND($G81="Complete",$J81=""),"Check completed date",IF(AND($G81="Complete",$H81=""),"Check support",IF(AND($G81="Complete",$M81&lt;&gt;"Approved",$M81&lt;&gt;"Not Required"),"Check sign-off",IF(AND($M81="Approved",$L81=""),"Check review date","Closed")))),IF(AND($G81="Ready for Review",$H81=""),"Check support",IF($F81="","Add due date",IF($F81&lt;TODAY(),"Overdue",IF($F81&lt;=TODAY()+Assumptions!$B$4,"Due soon",IF($G81="Ready for Review","Review ready","Open"))))))))</f>
        <v/>
      </c>
      <c r="P81" s="16" t="n"/>
    </row>
    <row r="82" ht="24" customHeight="1">
      <c r="A82" s="15" t="n"/>
      <c r="B82" s="15" t="n"/>
      <c r="C82" s="16" t="n"/>
      <c r="D82" s="17" t="n"/>
      <c r="E82" s="16" t="n"/>
      <c r="F82" s="17" t="n"/>
      <c r="G82" s="15" t="n"/>
      <c r="H82" s="16" t="n"/>
      <c r="I82" s="18" t="n"/>
      <c r="J82" s="17" t="n"/>
      <c r="K82" s="16" t="n"/>
      <c r="L82" s="17" t="n"/>
      <c r="M82" s="15" t="n"/>
      <c r="N82" s="21">
        <f>IF(OR($A82="",$F82="",$G82="Complete",$G82="Not Applicable"),"",$F82-TODAY())</f>
        <v/>
      </c>
      <c r="O82" s="22">
        <f>IF($A82="","",IF($G82="","Add status",IF(OR($G82="Complete",$G82="Not Applicable"),IF(AND($G82="Complete",$J82=""),"Check completed date",IF(AND($G82="Complete",$H82=""),"Check support",IF(AND($G82="Complete",$M82&lt;&gt;"Approved",$M82&lt;&gt;"Not Required"),"Check sign-off",IF(AND($M82="Approved",$L82=""),"Check review date","Closed")))),IF(AND($G82="Ready for Review",$H82=""),"Check support",IF($F82="","Add due date",IF($F82&lt;TODAY(),"Overdue",IF($F82&lt;=TODAY()+Assumptions!$B$4,"Due soon",IF($G82="Ready for Review","Review ready","Open"))))))))</f>
        <v/>
      </c>
      <c r="P82" s="16" t="n"/>
    </row>
    <row r="83" ht="24" customHeight="1">
      <c r="A83" s="15" t="n"/>
      <c r="B83" s="15" t="n"/>
      <c r="C83" s="16" t="n"/>
      <c r="D83" s="17" t="n"/>
      <c r="E83" s="16" t="n"/>
      <c r="F83" s="17" t="n"/>
      <c r="G83" s="15" t="n"/>
      <c r="H83" s="16" t="n"/>
      <c r="I83" s="18" t="n"/>
      <c r="J83" s="17" t="n"/>
      <c r="K83" s="16" t="n"/>
      <c r="L83" s="17" t="n"/>
      <c r="M83" s="15" t="n"/>
      <c r="N83" s="19">
        <f>IF(OR($A83="",$F83="",$G83="Complete",$G83="Not Applicable"),"",$F83-TODAY())</f>
        <v/>
      </c>
      <c r="O83" s="20">
        <f>IF($A83="","",IF($G83="","Add status",IF(OR($G83="Complete",$G83="Not Applicable"),IF(AND($G83="Complete",$J83=""),"Check completed date",IF(AND($G83="Complete",$H83=""),"Check support",IF(AND($G83="Complete",$M83&lt;&gt;"Approved",$M83&lt;&gt;"Not Required"),"Check sign-off",IF(AND($M83="Approved",$L83=""),"Check review date","Closed")))),IF(AND($G83="Ready for Review",$H83=""),"Check support",IF($F83="","Add due date",IF($F83&lt;TODAY(),"Overdue",IF($F83&lt;=TODAY()+Assumptions!$B$4,"Due soon",IF($G83="Ready for Review","Review ready","Open"))))))))</f>
        <v/>
      </c>
      <c r="P83" s="16" t="n"/>
    </row>
    <row r="84" ht="24" customHeight="1">
      <c r="A84" s="15" t="n"/>
      <c r="B84" s="15" t="n"/>
      <c r="C84" s="16" t="n"/>
      <c r="D84" s="17" t="n"/>
      <c r="E84" s="16" t="n"/>
      <c r="F84" s="17" t="n"/>
      <c r="G84" s="15" t="n"/>
      <c r="H84" s="16" t="n"/>
      <c r="I84" s="18" t="n"/>
      <c r="J84" s="17" t="n"/>
      <c r="K84" s="16" t="n"/>
      <c r="L84" s="17" t="n"/>
      <c r="M84" s="15" t="n"/>
      <c r="N84" s="21">
        <f>IF(OR($A84="",$F84="",$G84="Complete",$G84="Not Applicable"),"",$F84-TODAY())</f>
        <v/>
      </c>
      <c r="O84" s="22">
        <f>IF($A84="","",IF($G84="","Add status",IF(OR($G84="Complete",$G84="Not Applicable"),IF(AND($G84="Complete",$J84=""),"Check completed date",IF(AND($G84="Complete",$H84=""),"Check support",IF(AND($G84="Complete",$M84&lt;&gt;"Approved",$M84&lt;&gt;"Not Required"),"Check sign-off",IF(AND($M84="Approved",$L84=""),"Check review date","Closed")))),IF(AND($G84="Ready for Review",$H84=""),"Check support",IF($F84="","Add due date",IF($F84&lt;TODAY(),"Overdue",IF($F84&lt;=TODAY()+Assumptions!$B$4,"Due soon",IF($G84="Ready for Review","Review ready","Open"))))))))</f>
        <v/>
      </c>
      <c r="P84" s="16" t="n"/>
    </row>
    <row r="85" ht="24" customHeight="1">
      <c r="A85" s="15" t="n"/>
      <c r="B85" s="15" t="n"/>
      <c r="C85" s="16" t="n"/>
      <c r="D85" s="17" t="n"/>
      <c r="E85" s="16" t="n"/>
      <c r="F85" s="17" t="n"/>
      <c r="G85" s="15" t="n"/>
      <c r="H85" s="16" t="n"/>
      <c r="I85" s="18" t="n"/>
      <c r="J85" s="17" t="n"/>
      <c r="K85" s="16" t="n"/>
      <c r="L85" s="17" t="n"/>
      <c r="M85" s="15" t="n"/>
      <c r="N85" s="19">
        <f>IF(OR($A85="",$F85="",$G85="Complete",$G85="Not Applicable"),"",$F85-TODAY())</f>
        <v/>
      </c>
      <c r="O85" s="20">
        <f>IF($A85="","",IF($G85="","Add status",IF(OR($G85="Complete",$G85="Not Applicable"),IF(AND($G85="Complete",$J85=""),"Check completed date",IF(AND($G85="Complete",$H85=""),"Check support",IF(AND($G85="Complete",$M85&lt;&gt;"Approved",$M85&lt;&gt;"Not Required"),"Check sign-off",IF(AND($M85="Approved",$L85=""),"Check review date","Closed")))),IF(AND($G85="Ready for Review",$H85=""),"Check support",IF($F85="","Add due date",IF($F85&lt;TODAY(),"Overdue",IF($F85&lt;=TODAY()+Assumptions!$B$4,"Due soon",IF($G85="Ready for Review","Review ready","Open"))))))))</f>
        <v/>
      </c>
      <c r="P85" s="16" t="n"/>
    </row>
    <row r="86" ht="24" customHeight="1">
      <c r="A86" s="15" t="n"/>
      <c r="B86" s="15" t="n"/>
      <c r="C86" s="16" t="n"/>
      <c r="D86" s="17" t="n"/>
      <c r="E86" s="16" t="n"/>
      <c r="F86" s="17" t="n"/>
      <c r="G86" s="15" t="n"/>
      <c r="H86" s="16" t="n"/>
      <c r="I86" s="18" t="n"/>
      <c r="J86" s="17" t="n"/>
      <c r="K86" s="16" t="n"/>
      <c r="L86" s="17" t="n"/>
      <c r="M86" s="15" t="n"/>
      <c r="N86" s="21">
        <f>IF(OR($A86="",$F86="",$G86="Complete",$G86="Not Applicable"),"",$F86-TODAY())</f>
        <v/>
      </c>
      <c r="O86" s="22">
        <f>IF($A86="","",IF($G86="","Add status",IF(OR($G86="Complete",$G86="Not Applicable"),IF(AND($G86="Complete",$J86=""),"Check completed date",IF(AND($G86="Complete",$H86=""),"Check support",IF(AND($G86="Complete",$M86&lt;&gt;"Approved",$M86&lt;&gt;"Not Required"),"Check sign-off",IF(AND($M86="Approved",$L86=""),"Check review date","Closed")))),IF(AND($G86="Ready for Review",$H86=""),"Check support",IF($F86="","Add due date",IF($F86&lt;TODAY(),"Overdue",IF($F86&lt;=TODAY()+Assumptions!$B$4,"Due soon",IF($G86="Ready for Review","Review ready","Open"))))))))</f>
        <v/>
      </c>
      <c r="P86" s="16" t="n"/>
    </row>
    <row r="87" ht="24" customHeight="1">
      <c r="A87" s="15" t="n"/>
      <c r="B87" s="15" t="n"/>
      <c r="C87" s="16" t="n"/>
      <c r="D87" s="17" t="n"/>
      <c r="E87" s="16" t="n"/>
      <c r="F87" s="17" t="n"/>
      <c r="G87" s="15" t="n"/>
      <c r="H87" s="16" t="n"/>
      <c r="I87" s="18" t="n"/>
      <c r="J87" s="17" t="n"/>
      <c r="K87" s="16" t="n"/>
      <c r="L87" s="17" t="n"/>
      <c r="M87" s="15" t="n"/>
      <c r="N87" s="19">
        <f>IF(OR($A87="",$F87="",$G87="Complete",$G87="Not Applicable"),"",$F87-TODAY())</f>
        <v/>
      </c>
      <c r="O87" s="20">
        <f>IF($A87="","",IF($G87="","Add status",IF(OR($G87="Complete",$G87="Not Applicable"),IF(AND($G87="Complete",$J87=""),"Check completed date",IF(AND($G87="Complete",$H87=""),"Check support",IF(AND($G87="Complete",$M87&lt;&gt;"Approved",$M87&lt;&gt;"Not Required"),"Check sign-off",IF(AND($M87="Approved",$L87=""),"Check review date","Closed")))),IF(AND($G87="Ready for Review",$H87=""),"Check support",IF($F87="","Add due date",IF($F87&lt;TODAY(),"Overdue",IF($F87&lt;=TODAY()+Assumptions!$B$4,"Due soon",IF($G87="Ready for Review","Review ready","Open"))))))))</f>
        <v/>
      </c>
      <c r="P87" s="16" t="n"/>
    </row>
    <row r="88" ht="24" customHeight="1">
      <c r="A88" s="15" t="n"/>
      <c r="B88" s="15" t="n"/>
      <c r="C88" s="16" t="n"/>
      <c r="D88" s="17" t="n"/>
      <c r="E88" s="16" t="n"/>
      <c r="F88" s="17" t="n"/>
      <c r="G88" s="15" t="n"/>
      <c r="H88" s="16" t="n"/>
      <c r="I88" s="18" t="n"/>
      <c r="J88" s="17" t="n"/>
      <c r="K88" s="16" t="n"/>
      <c r="L88" s="17" t="n"/>
      <c r="M88" s="15" t="n"/>
      <c r="N88" s="21">
        <f>IF(OR($A88="",$F88="",$G88="Complete",$G88="Not Applicable"),"",$F88-TODAY())</f>
        <v/>
      </c>
      <c r="O88" s="22">
        <f>IF($A88="","",IF($G88="","Add status",IF(OR($G88="Complete",$G88="Not Applicable"),IF(AND($G88="Complete",$J88=""),"Check completed date",IF(AND($G88="Complete",$H88=""),"Check support",IF(AND($G88="Complete",$M88&lt;&gt;"Approved",$M88&lt;&gt;"Not Required"),"Check sign-off",IF(AND($M88="Approved",$L88=""),"Check review date","Closed")))),IF(AND($G88="Ready for Review",$H88=""),"Check support",IF($F88="","Add due date",IF($F88&lt;TODAY(),"Overdue",IF($F88&lt;=TODAY()+Assumptions!$B$4,"Due soon",IF($G88="Ready for Review","Review ready","Open"))))))))</f>
        <v/>
      </c>
      <c r="P88" s="16" t="n"/>
    </row>
    <row r="89" ht="24" customHeight="1">
      <c r="A89" s="15" t="n"/>
      <c r="B89" s="15" t="n"/>
      <c r="C89" s="16" t="n"/>
      <c r="D89" s="17" t="n"/>
      <c r="E89" s="16" t="n"/>
      <c r="F89" s="17" t="n"/>
      <c r="G89" s="15" t="n"/>
      <c r="H89" s="16" t="n"/>
      <c r="I89" s="18" t="n"/>
      <c r="J89" s="17" t="n"/>
      <c r="K89" s="16" t="n"/>
      <c r="L89" s="17" t="n"/>
      <c r="M89" s="15" t="n"/>
      <c r="N89" s="19">
        <f>IF(OR($A89="",$F89="",$G89="Complete",$G89="Not Applicable"),"",$F89-TODAY())</f>
        <v/>
      </c>
      <c r="O89" s="20">
        <f>IF($A89="","",IF($G89="","Add status",IF(OR($G89="Complete",$G89="Not Applicable"),IF(AND($G89="Complete",$J89=""),"Check completed date",IF(AND($G89="Complete",$H89=""),"Check support",IF(AND($G89="Complete",$M89&lt;&gt;"Approved",$M89&lt;&gt;"Not Required"),"Check sign-off",IF(AND($M89="Approved",$L89=""),"Check review date","Closed")))),IF(AND($G89="Ready for Review",$H89=""),"Check support",IF($F89="","Add due date",IF($F89&lt;TODAY(),"Overdue",IF($F89&lt;=TODAY()+Assumptions!$B$4,"Due soon",IF($G89="Ready for Review","Review ready","Open"))))))))</f>
        <v/>
      </c>
      <c r="P89" s="16" t="n"/>
    </row>
    <row r="90" ht="24" customHeight="1">
      <c r="A90" s="15" t="n"/>
      <c r="B90" s="15" t="n"/>
      <c r="C90" s="16" t="n"/>
      <c r="D90" s="17" t="n"/>
      <c r="E90" s="16" t="n"/>
      <c r="F90" s="17" t="n"/>
      <c r="G90" s="15" t="n"/>
      <c r="H90" s="16" t="n"/>
      <c r="I90" s="18" t="n"/>
      <c r="J90" s="17" t="n"/>
      <c r="K90" s="16" t="n"/>
      <c r="L90" s="17" t="n"/>
      <c r="M90" s="15" t="n"/>
      <c r="N90" s="21">
        <f>IF(OR($A90="",$F90="",$G90="Complete",$G90="Not Applicable"),"",$F90-TODAY())</f>
        <v/>
      </c>
      <c r="O90" s="22">
        <f>IF($A90="","",IF($G90="","Add status",IF(OR($G90="Complete",$G90="Not Applicable"),IF(AND($G90="Complete",$J90=""),"Check completed date",IF(AND($G90="Complete",$H90=""),"Check support",IF(AND($G90="Complete",$M90&lt;&gt;"Approved",$M90&lt;&gt;"Not Required"),"Check sign-off",IF(AND($M90="Approved",$L90=""),"Check review date","Closed")))),IF(AND($G90="Ready for Review",$H90=""),"Check support",IF($F90="","Add due date",IF($F90&lt;TODAY(),"Overdue",IF($F90&lt;=TODAY()+Assumptions!$B$4,"Due soon",IF($G90="Ready for Review","Review ready","Open"))))))))</f>
        <v/>
      </c>
      <c r="P90" s="16" t="n"/>
    </row>
    <row r="91" ht="24" customHeight="1">
      <c r="A91" s="15" t="n"/>
      <c r="B91" s="15" t="n"/>
      <c r="C91" s="16" t="n"/>
      <c r="D91" s="17" t="n"/>
      <c r="E91" s="16" t="n"/>
      <c r="F91" s="17" t="n"/>
      <c r="G91" s="15" t="n"/>
      <c r="H91" s="16" t="n"/>
      <c r="I91" s="18" t="n"/>
      <c r="J91" s="17" t="n"/>
      <c r="K91" s="16" t="n"/>
      <c r="L91" s="17" t="n"/>
      <c r="M91" s="15" t="n"/>
      <c r="N91" s="19">
        <f>IF(OR($A91="",$F91="",$G91="Complete",$G91="Not Applicable"),"",$F91-TODAY())</f>
        <v/>
      </c>
      <c r="O91" s="20">
        <f>IF($A91="","",IF($G91="","Add status",IF(OR($G91="Complete",$G91="Not Applicable"),IF(AND($G91="Complete",$J91=""),"Check completed date",IF(AND($G91="Complete",$H91=""),"Check support",IF(AND($G91="Complete",$M91&lt;&gt;"Approved",$M91&lt;&gt;"Not Required"),"Check sign-off",IF(AND($M91="Approved",$L91=""),"Check review date","Closed")))),IF(AND($G91="Ready for Review",$H91=""),"Check support",IF($F91="","Add due date",IF($F91&lt;TODAY(),"Overdue",IF($F91&lt;=TODAY()+Assumptions!$B$4,"Due soon",IF($G91="Ready for Review","Review ready","Open"))))))))</f>
        <v/>
      </c>
      <c r="P91" s="16" t="n"/>
    </row>
    <row r="92" ht="24" customHeight="1">
      <c r="A92" s="15" t="n"/>
      <c r="B92" s="15" t="n"/>
      <c r="C92" s="16" t="n"/>
      <c r="D92" s="17" t="n"/>
      <c r="E92" s="16" t="n"/>
      <c r="F92" s="17" t="n"/>
      <c r="G92" s="15" t="n"/>
      <c r="H92" s="16" t="n"/>
      <c r="I92" s="18" t="n"/>
      <c r="J92" s="17" t="n"/>
      <c r="K92" s="16" t="n"/>
      <c r="L92" s="17" t="n"/>
      <c r="M92" s="15" t="n"/>
      <c r="N92" s="21">
        <f>IF(OR($A92="",$F92="",$G92="Complete",$G92="Not Applicable"),"",$F92-TODAY())</f>
        <v/>
      </c>
      <c r="O92" s="22">
        <f>IF($A92="","",IF($G92="","Add status",IF(OR($G92="Complete",$G92="Not Applicable"),IF(AND($G92="Complete",$J92=""),"Check completed date",IF(AND($G92="Complete",$H92=""),"Check support",IF(AND($G92="Complete",$M92&lt;&gt;"Approved",$M92&lt;&gt;"Not Required"),"Check sign-off",IF(AND($M92="Approved",$L92=""),"Check review date","Closed")))),IF(AND($G92="Ready for Review",$H92=""),"Check support",IF($F92="","Add due date",IF($F92&lt;TODAY(),"Overdue",IF($F92&lt;=TODAY()+Assumptions!$B$4,"Due soon",IF($G92="Ready for Review","Review ready","Open"))))))))</f>
        <v/>
      </c>
      <c r="P92" s="16" t="n"/>
    </row>
    <row r="93" ht="24" customHeight="1">
      <c r="A93" s="15" t="n"/>
      <c r="B93" s="15" t="n"/>
      <c r="C93" s="16" t="n"/>
      <c r="D93" s="17" t="n"/>
      <c r="E93" s="16" t="n"/>
      <c r="F93" s="17" t="n"/>
      <c r="G93" s="15" t="n"/>
      <c r="H93" s="16" t="n"/>
      <c r="I93" s="18" t="n"/>
      <c r="J93" s="17" t="n"/>
      <c r="K93" s="16" t="n"/>
      <c r="L93" s="17" t="n"/>
      <c r="M93" s="15" t="n"/>
      <c r="N93" s="19">
        <f>IF(OR($A93="",$F93="",$G93="Complete",$G93="Not Applicable"),"",$F93-TODAY())</f>
        <v/>
      </c>
      <c r="O93" s="20">
        <f>IF($A93="","",IF($G93="","Add status",IF(OR($G93="Complete",$G93="Not Applicable"),IF(AND($G93="Complete",$J93=""),"Check completed date",IF(AND($G93="Complete",$H93=""),"Check support",IF(AND($G93="Complete",$M93&lt;&gt;"Approved",$M93&lt;&gt;"Not Required"),"Check sign-off",IF(AND($M93="Approved",$L93=""),"Check review date","Closed")))),IF(AND($G93="Ready for Review",$H93=""),"Check support",IF($F93="","Add due date",IF($F93&lt;TODAY(),"Overdue",IF($F93&lt;=TODAY()+Assumptions!$B$4,"Due soon",IF($G93="Ready for Review","Review ready","Open"))))))))</f>
        <v/>
      </c>
      <c r="P93" s="16" t="n"/>
    </row>
    <row r="94" ht="24" customHeight="1">
      <c r="A94" s="15" t="n"/>
      <c r="B94" s="15" t="n"/>
      <c r="C94" s="16" t="n"/>
      <c r="D94" s="17" t="n"/>
      <c r="E94" s="16" t="n"/>
      <c r="F94" s="17" t="n"/>
      <c r="G94" s="15" t="n"/>
      <c r="H94" s="16" t="n"/>
      <c r="I94" s="18" t="n"/>
      <c r="J94" s="17" t="n"/>
      <c r="K94" s="16" t="n"/>
      <c r="L94" s="17" t="n"/>
      <c r="M94" s="15" t="n"/>
      <c r="N94" s="21">
        <f>IF(OR($A94="",$F94="",$G94="Complete",$G94="Not Applicable"),"",$F94-TODAY())</f>
        <v/>
      </c>
      <c r="O94" s="22">
        <f>IF($A94="","",IF($G94="","Add status",IF(OR($G94="Complete",$G94="Not Applicable"),IF(AND($G94="Complete",$J94=""),"Check completed date",IF(AND($G94="Complete",$H94=""),"Check support",IF(AND($G94="Complete",$M94&lt;&gt;"Approved",$M94&lt;&gt;"Not Required"),"Check sign-off",IF(AND($M94="Approved",$L94=""),"Check review date","Closed")))),IF(AND($G94="Ready for Review",$H94=""),"Check support",IF($F94="","Add due date",IF($F94&lt;TODAY(),"Overdue",IF($F94&lt;=TODAY()+Assumptions!$B$4,"Due soon",IF($G94="Ready for Review","Review ready","Open"))))))))</f>
        <v/>
      </c>
      <c r="P94" s="16" t="n"/>
    </row>
    <row r="95" ht="24" customHeight="1">
      <c r="A95" s="15" t="n"/>
      <c r="B95" s="15" t="n"/>
      <c r="C95" s="16" t="n"/>
      <c r="D95" s="17" t="n"/>
      <c r="E95" s="16" t="n"/>
      <c r="F95" s="17" t="n"/>
      <c r="G95" s="15" t="n"/>
      <c r="H95" s="16" t="n"/>
      <c r="I95" s="18" t="n"/>
      <c r="J95" s="17" t="n"/>
      <c r="K95" s="16" t="n"/>
      <c r="L95" s="17" t="n"/>
      <c r="M95" s="15" t="n"/>
      <c r="N95" s="19">
        <f>IF(OR($A95="",$F95="",$G95="Complete",$G95="Not Applicable"),"",$F95-TODAY())</f>
        <v/>
      </c>
      <c r="O95" s="20">
        <f>IF($A95="","",IF($G95="","Add status",IF(OR($G95="Complete",$G95="Not Applicable"),IF(AND($G95="Complete",$J95=""),"Check completed date",IF(AND($G95="Complete",$H95=""),"Check support",IF(AND($G95="Complete",$M95&lt;&gt;"Approved",$M95&lt;&gt;"Not Required"),"Check sign-off",IF(AND($M95="Approved",$L95=""),"Check review date","Closed")))),IF(AND($G95="Ready for Review",$H95=""),"Check support",IF($F95="","Add due date",IF($F95&lt;TODAY(),"Overdue",IF($F95&lt;=TODAY()+Assumptions!$B$4,"Due soon",IF($G95="Ready for Review","Review ready","Open"))))))))</f>
        <v/>
      </c>
      <c r="P95" s="16" t="n"/>
    </row>
    <row r="96" ht="24" customHeight="1">
      <c r="A96" s="15" t="n"/>
      <c r="B96" s="15" t="n"/>
      <c r="C96" s="16" t="n"/>
      <c r="D96" s="17" t="n"/>
      <c r="E96" s="16" t="n"/>
      <c r="F96" s="17" t="n"/>
      <c r="G96" s="15" t="n"/>
      <c r="H96" s="16" t="n"/>
      <c r="I96" s="18" t="n"/>
      <c r="J96" s="17" t="n"/>
      <c r="K96" s="16" t="n"/>
      <c r="L96" s="17" t="n"/>
      <c r="M96" s="15" t="n"/>
      <c r="N96" s="21">
        <f>IF(OR($A96="",$F96="",$G96="Complete",$G96="Not Applicable"),"",$F96-TODAY())</f>
        <v/>
      </c>
      <c r="O96" s="22">
        <f>IF($A96="","",IF($G96="","Add status",IF(OR($G96="Complete",$G96="Not Applicable"),IF(AND($G96="Complete",$J96=""),"Check completed date",IF(AND($G96="Complete",$H96=""),"Check support",IF(AND($G96="Complete",$M96&lt;&gt;"Approved",$M96&lt;&gt;"Not Required"),"Check sign-off",IF(AND($M96="Approved",$L96=""),"Check review date","Closed")))),IF(AND($G96="Ready for Review",$H96=""),"Check support",IF($F96="","Add due date",IF($F96&lt;TODAY(),"Overdue",IF($F96&lt;=TODAY()+Assumptions!$B$4,"Due soon",IF($G96="Ready for Review","Review ready","Open"))))))))</f>
        <v/>
      </c>
      <c r="P96" s="16" t="n"/>
    </row>
    <row r="97" ht="24" customHeight="1">
      <c r="A97" s="15" t="n"/>
      <c r="B97" s="15" t="n"/>
      <c r="C97" s="16" t="n"/>
      <c r="D97" s="17" t="n"/>
      <c r="E97" s="16" t="n"/>
      <c r="F97" s="17" t="n"/>
      <c r="G97" s="15" t="n"/>
      <c r="H97" s="16" t="n"/>
      <c r="I97" s="18" t="n"/>
      <c r="J97" s="17" t="n"/>
      <c r="K97" s="16" t="n"/>
      <c r="L97" s="17" t="n"/>
      <c r="M97" s="15" t="n"/>
      <c r="N97" s="19">
        <f>IF(OR($A97="",$F97="",$G97="Complete",$G97="Not Applicable"),"",$F97-TODAY())</f>
        <v/>
      </c>
      <c r="O97" s="20">
        <f>IF($A97="","",IF($G97="","Add status",IF(OR($G97="Complete",$G97="Not Applicable"),IF(AND($G97="Complete",$J97=""),"Check completed date",IF(AND($G97="Complete",$H97=""),"Check support",IF(AND($G97="Complete",$M97&lt;&gt;"Approved",$M97&lt;&gt;"Not Required"),"Check sign-off",IF(AND($M97="Approved",$L97=""),"Check review date","Closed")))),IF(AND($G97="Ready for Review",$H97=""),"Check support",IF($F97="","Add due date",IF($F97&lt;TODAY(),"Overdue",IF($F97&lt;=TODAY()+Assumptions!$B$4,"Due soon",IF($G97="Ready for Review","Review ready","Open"))))))))</f>
        <v/>
      </c>
      <c r="P97" s="16" t="n"/>
    </row>
    <row r="98" ht="24" customHeight="1">
      <c r="A98" s="15" t="n"/>
      <c r="B98" s="15" t="n"/>
      <c r="C98" s="16" t="n"/>
      <c r="D98" s="17" t="n"/>
      <c r="E98" s="16" t="n"/>
      <c r="F98" s="17" t="n"/>
      <c r="G98" s="15" t="n"/>
      <c r="H98" s="16" t="n"/>
      <c r="I98" s="18" t="n"/>
      <c r="J98" s="17" t="n"/>
      <c r="K98" s="16" t="n"/>
      <c r="L98" s="17" t="n"/>
      <c r="M98" s="15" t="n"/>
      <c r="N98" s="21">
        <f>IF(OR($A98="",$F98="",$G98="Complete",$G98="Not Applicable"),"",$F98-TODAY())</f>
        <v/>
      </c>
      <c r="O98" s="22">
        <f>IF($A98="","",IF($G98="","Add status",IF(OR($G98="Complete",$G98="Not Applicable"),IF(AND($G98="Complete",$J98=""),"Check completed date",IF(AND($G98="Complete",$H98=""),"Check support",IF(AND($G98="Complete",$M98&lt;&gt;"Approved",$M98&lt;&gt;"Not Required"),"Check sign-off",IF(AND($M98="Approved",$L98=""),"Check review date","Closed")))),IF(AND($G98="Ready for Review",$H98=""),"Check support",IF($F98="","Add due date",IF($F98&lt;TODAY(),"Overdue",IF($F98&lt;=TODAY()+Assumptions!$B$4,"Due soon",IF($G98="Ready for Review","Review ready","Open"))))))))</f>
        <v/>
      </c>
      <c r="P98" s="16" t="n"/>
    </row>
    <row r="99" ht="24" customHeight="1">
      <c r="A99" s="15" t="n"/>
      <c r="B99" s="15" t="n"/>
      <c r="C99" s="16" t="n"/>
      <c r="D99" s="17" t="n"/>
      <c r="E99" s="16" t="n"/>
      <c r="F99" s="17" t="n"/>
      <c r="G99" s="15" t="n"/>
      <c r="H99" s="16" t="n"/>
      <c r="I99" s="18" t="n"/>
      <c r="J99" s="17" t="n"/>
      <c r="K99" s="16" t="n"/>
      <c r="L99" s="17" t="n"/>
      <c r="M99" s="15" t="n"/>
      <c r="N99" s="19">
        <f>IF(OR($A99="",$F99="",$G99="Complete",$G99="Not Applicable"),"",$F99-TODAY())</f>
        <v/>
      </c>
      <c r="O99" s="20">
        <f>IF($A99="","",IF($G99="","Add status",IF(OR($G99="Complete",$G99="Not Applicable"),IF(AND($G99="Complete",$J99=""),"Check completed date",IF(AND($G99="Complete",$H99=""),"Check support",IF(AND($G99="Complete",$M99&lt;&gt;"Approved",$M99&lt;&gt;"Not Required"),"Check sign-off",IF(AND($M99="Approved",$L99=""),"Check review date","Closed")))),IF(AND($G99="Ready for Review",$H99=""),"Check support",IF($F99="","Add due date",IF($F99&lt;TODAY(),"Overdue",IF($F99&lt;=TODAY()+Assumptions!$B$4,"Due soon",IF($G99="Ready for Review","Review ready","Open"))))))))</f>
        <v/>
      </c>
      <c r="P99" s="16" t="n"/>
    </row>
    <row r="100" ht="24" customHeight="1">
      <c r="A100" s="15" t="n"/>
      <c r="B100" s="15" t="n"/>
      <c r="C100" s="16" t="n"/>
      <c r="D100" s="17" t="n"/>
      <c r="E100" s="16" t="n"/>
      <c r="F100" s="17" t="n"/>
      <c r="G100" s="15" t="n"/>
      <c r="H100" s="16" t="n"/>
      <c r="I100" s="18" t="n"/>
      <c r="J100" s="17" t="n"/>
      <c r="K100" s="16" t="n"/>
      <c r="L100" s="17" t="n"/>
      <c r="M100" s="15" t="n"/>
      <c r="N100" s="21">
        <f>IF(OR($A100="",$F100="",$G100="Complete",$G100="Not Applicable"),"",$F100-TODAY())</f>
        <v/>
      </c>
      <c r="O100" s="22">
        <f>IF($A100="","",IF($G100="","Add status",IF(OR($G100="Complete",$G100="Not Applicable"),IF(AND($G100="Complete",$J100=""),"Check completed date",IF(AND($G100="Complete",$H100=""),"Check support",IF(AND($G100="Complete",$M100&lt;&gt;"Approved",$M100&lt;&gt;"Not Required"),"Check sign-off",IF(AND($M100="Approved",$L100=""),"Check review date","Closed")))),IF(AND($G100="Ready for Review",$H100=""),"Check support",IF($F100="","Add due date",IF($F100&lt;TODAY(),"Overdue",IF($F100&lt;=TODAY()+Assumptions!$B$4,"Due soon",IF($G100="Ready for Review","Review ready","Open"))))))))</f>
        <v/>
      </c>
      <c r="P100" s="16" t="n"/>
    </row>
    <row r="101" ht="24" customHeight="1">
      <c r="A101" s="15" t="n"/>
      <c r="B101" s="15" t="n"/>
      <c r="C101" s="16" t="n"/>
      <c r="D101" s="17" t="n"/>
      <c r="E101" s="16" t="n"/>
      <c r="F101" s="17" t="n"/>
      <c r="G101" s="15" t="n"/>
      <c r="H101" s="16" t="n"/>
      <c r="I101" s="18" t="n"/>
      <c r="J101" s="17" t="n"/>
      <c r="K101" s="16" t="n"/>
      <c r="L101" s="17" t="n"/>
      <c r="M101" s="15" t="n"/>
      <c r="N101" s="19">
        <f>IF(OR($A101="",$F101="",$G101="Complete",$G101="Not Applicable"),"",$F101-TODAY())</f>
        <v/>
      </c>
      <c r="O101" s="20">
        <f>IF($A101="","",IF($G101="","Add status",IF(OR($G101="Complete",$G101="Not Applicable"),IF(AND($G101="Complete",$J101=""),"Check completed date",IF(AND($G101="Complete",$H101=""),"Check support",IF(AND($G101="Complete",$M101&lt;&gt;"Approved",$M101&lt;&gt;"Not Required"),"Check sign-off",IF(AND($M101="Approved",$L101=""),"Check review date","Closed")))),IF(AND($G101="Ready for Review",$H101=""),"Check support",IF($F101="","Add due date",IF($F101&lt;TODAY(),"Overdue",IF($F101&lt;=TODAY()+Assumptions!$B$4,"Due soon",IF($G101="Ready for Review","Review ready","Open"))))))))</f>
        <v/>
      </c>
      <c r="P101" s="16" t="n"/>
    </row>
    <row r="102" ht="24" customHeight="1">
      <c r="A102" s="15" t="n"/>
      <c r="B102" s="15" t="n"/>
      <c r="C102" s="16" t="n"/>
      <c r="D102" s="17" t="n"/>
      <c r="E102" s="16" t="n"/>
      <c r="F102" s="17" t="n"/>
      <c r="G102" s="15" t="n"/>
      <c r="H102" s="16" t="n"/>
      <c r="I102" s="18" t="n"/>
      <c r="J102" s="17" t="n"/>
      <c r="K102" s="16" t="n"/>
      <c r="L102" s="17" t="n"/>
      <c r="M102" s="15" t="n"/>
      <c r="N102" s="21">
        <f>IF(OR($A102="",$F102="",$G102="Complete",$G102="Not Applicable"),"",$F102-TODAY())</f>
        <v/>
      </c>
      <c r="O102" s="22">
        <f>IF($A102="","",IF($G102="","Add status",IF(OR($G102="Complete",$G102="Not Applicable"),IF(AND($G102="Complete",$J102=""),"Check completed date",IF(AND($G102="Complete",$H102=""),"Check support",IF(AND($G102="Complete",$M102&lt;&gt;"Approved",$M102&lt;&gt;"Not Required"),"Check sign-off",IF(AND($M102="Approved",$L102=""),"Check review date","Closed")))),IF(AND($G102="Ready for Review",$H102=""),"Check support",IF($F102="","Add due date",IF($F102&lt;TODAY(),"Overdue",IF($F102&lt;=TODAY()+Assumptions!$B$4,"Due soon",IF($G102="Ready for Review","Review ready","Open"))))))))</f>
        <v/>
      </c>
      <c r="P102" s="16" t="n"/>
    </row>
    <row r="103" ht="24" customHeight="1">
      <c r="A103" s="15" t="n"/>
      <c r="B103" s="15" t="n"/>
      <c r="C103" s="16" t="n"/>
      <c r="D103" s="17" t="n"/>
      <c r="E103" s="16" t="n"/>
      <c r="F103" s="17" t="n"/>
      <c r="G103" s="15" t="n"/>
      <c r="H103" s="16" t="n"/>
      <c r="I103" s="18" t="n"/>
      <c r="J103" s="17" t="n"/>
      <c r="K103" s="16" t="n"/>
      <c r="L103" s="17" t="n"/>
      <c r="M103" s="15" t="n"/>
      <c r="N103" s="19">
        <f>IF(OR($A103="",$F103="",$G103="Complete",$G103="Not Applicable"),"",$F103-TODAY())</f>
        <v/>
      </c>
      <c r="O103" s="20">
        <f>IF($A103="","",IF($G103="","Add status",IF(OR($G103="Complete",$G103="Not Applicable"),IF(AND($G103="Complete",$J103=""),"Check completed date",IF(AND($G103="Complete",$H103=""),"Check support",IF(AND($G103="Complete",$M103&lt;&gt;"Approved",$M103&lt;&gt;"Not Required"),"Check sign-off",IF(AND($M103="Approved",$L103=""),"Check review date","Closed")))),IF(AND($G103="Ready for Review",$H103=""),"Check support",IF($F103="","Add due date",IF($F103&lt;TODAY(),"Overdue",IF($F103&lt;=TODAY()+Assumptions!$B$4,"Due soon",IF($G103="Ready for Review","Review ready","Open"))))))))</f>
        <v/>
      </c>
      <c r="P103" s="16" t="n"/>
    </row>
    <row r="104" ht="24" customHeight="1">
      <c r="A104" s="15" t="n"/>
      <c r="B104" s="15" t="n"/>
      <c r="C104" s="16" t="n"/>
      <c r="D104" s="17" t="n"/>
      <c r="E104" s="16" t="n"/>
      <c r="F104" s="17" t="n"/>
      <c r="G104" s="15" t="n"/>
      <c r="H104" s="16" t="n"/>
      <c r="I104" s="18" t="n"/>
      <c r="J104" s="17" t="n"/>
      <c r="K104" s="16" t="n"/>
      <c r="L104" s="17" t="n"/>
      <c r="M104" s="15" t="n"/>
      <c r="N104" s="21">
        <f>IF(OR($A104="",$F104="",$G104="Complete",$G104="Not Applicable"),"",$F104-TODAY())</f>
        <v/>
      </c>
      <c r="O104" s="22">
        <f>IF($A104="","",IF($G104="","Add status",IF(OR($G104="Complete",$G104="Not Applicable"),IF(AND($G104="Complete",$J104=""),"Check completed date",IF(AND($G104="Complete",$H104=""),"Check support",IF(AND($G104="Complete",$M104&lt;&gt;"Approved",$M104&lt;&gt;"Not Required"),"Check sign-off",IF(AND($M104="Approved",$L104=""),"Check review date","Closed")))),IF(AND($G104="Ready for Review",$H104=""),"Check support",IF($F104="","Add due date",IF($F104&lt;TODAY(),"Overdue",IF($F104&lt;=TODAY()+Assumptions!$B$4,"Due soon",IF($G104="Ready for Review","Review ready","Open"))))))))</f>
        <v/>
      </c>
      <c r="P104" s="16" t="n"/>
    </row>
  </sheetData>
  <autoFilter ref="A4:P104"/>
  <mergeCells count="1">
    <mergeCell ref="A1:P1"/>
  </mergeCells>
  <conditionalFormatting sqref="O5:O104">
    <cfRule type="expression" priority="1" dxfId="0">
      <formula>$O5="Overdue"</formula>
    </cfRule>
    <cfRule type="expression" priority="2" dxfId="0">
      <formula>LEFT($O5,5)="Check"</formula>
    </cfRule>
    <cfRule type="expression" priority="3" dxfId="2">
      <formula>OR($O5="Due soon",$O5="Add due date",$O5="Add status")</formula>
    </cfRule>
  </conditionalFormatting>
  <conditionalFormatting sqref="G5:G104">
    <cfRule type="expression" priority="4" dxfId="3">
      <formula>$G5="Complete"</formula>
    </cfRule>
  </conditionalFormatting>
  <conditionalFormatting sqref="M5:M104">
    <cfRule type="expression" priority="5" dxfId="0">
      <formula>$M5="Changes Requested"</formula>
    </cfRule>
  </conditionalFormatting>
  <conditionalFormatting sqref="J5:L104">
    <cfRule type="expression" priority="6" dxfId="0">
      <formula>AND($A5&lt;&gt;"",$J5&lt;&gt;"",$L5&lt;&gt;"",$L5&lt;$J5)</formula>
    </cfRule>
  </conditionalFormatting>
  <dataValidations count="5">
    <dataValidation sqref="B5:B104" showDropDown="0" showInputMessage="1" showErrorMessage="1" allowBlank="0" errorTitle="Check close area" error="Choose a close area from the editable Assumptions list." promptTitle="Close area" prompt="Select the accounting close area for this task." type="list">
      <formula1>'Assumptions'!$F$3:$F$11</formula1>
    </dataValidation>
    <dataValidation sqref="G5:G104" showDropDown="0" showInputMessage="1" showErrorMessage="1" allowBlank="0" errorTitle="Check task status" error="Choose a task status from the editable Assumptions list." promptTitle="Task status" prompt="Select the current administrative task status." type="list">
      <formula1>'Assumptions'!$D$3:$D$7</formula1>
    </dataValidation>
    <dataValidation sqref="M5:M104" showDropDown="0" showInputMessage="1" showErrorMessage="1" allowBlank="0" errorTitle="Check sign-off status" error="Choose a sign-off status from the editable Assumptions list." promptTitle="Sign-off status" prompt="Record the human review decision." type="list">
      <formula1>'Assumptions'!$E$3:$E$6</formula1>
    </dataValidation>
    <dataValidation sqref="D5:D104 F5:F104 J5:J104 L5:L104" showDropDown="0" showInputMessage="1" showErrorMessage="1" allowBlank="0" errorTitle="Check date" error="Enter a valid date from 01/01/2000 through 12/31/2100." promptTitle="Date entry" prompt="Enter the date in MM/DD/YYYY format." type="date" operator="between">
      <formula1>DATE(2000,1,1)</formula1>
      <formula2>DATE(2100,12,31)</formula2>
    </dataValidation>
    <dataValidation sqref="I5:I104" showDropDown="0" showInputMessage="1" showErrorMessage="1" allowBlank="0" errorTitle="Check amount" error="Enter zero or a positive US dollar amount." promptTitle="Amount reviewed" prompt="Enter the fictional or actual amount covered by the task review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73F35"/>
    <outlinePr summaryBelow="1" summaryRight="1"/>
    <pageSetUpPr fitToPage="1"/>
  </sheetPr>
  <dimension ref="A1:F1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4" customWidth="1" min="3" max="3"/>
    <col width="22" customWidth="1" min="4" max="4"/>
    <col width="22" customWidth="1" min="5" max="5"/>
    <col width="26" customWidth="1" min="6" max="6"/>
  </cols>
  <sheetData>
    <row r="1" ht="30" customHeight="1">
      <c r="A1" s="1" t="inlineStr">
        <is>
          <t>Editable Close Assumptions and Lists</t>
        </is>
      </c>
    </row>
    <row r="2">
      <c r="A2" s="3" t="inlineStr">
        <is>
          <t>Close Setting</t>
        </is>
      </c>
      <c r="B2" s="3" t="inlineStr">
        <is>
          <t>Editable Value</t>
        </is>
      </c>
      <c r="D2" s="3" t="inlineStr">
        <is>
          <t>Task Status</t>
        </is>
      </c>
      <c r="E2" s="3" t="inlineStr">
        <is>
          <t>Sign-off Status</t>
        </is>
      </c>
      <c r="F2" s="3" t="inlineStr">
        <is>
          <t>Close Area</t>
        </is>
      </c>
    </row>
    <row r="3">
      <c r="A3" s="4" t="inlineStr">
        <is>
          <t>Default reporting period end</t>
        </is>
      </c>
      <c r="B3" s="17" t="n">
        <v>46022</v>
      </c>
      <c r="D3" s="16" t="inlineStr">
        <is>
          <t>Not Started</t>
        </is>
      </c>
      <c r="E3" s="16" t="inlineStr">
        <is>
          <t>Pending</t>
        </is>
      </c>
      <c r="F3" s="16" t="inlineStr">
        <is>
          <t>Cash &amp; Banking</t>
        </is>
      </c>
    </row>
    <row r="4">
      <c r="A4" s="4" t="inlineStr">
        <is>
          <t>Due-soon warning lead days</t>
        </is>
      </c>
      <c r="B4" s="23" t="n">
        <v>5</v>
      </c>
      <c r="D4" s="16" t="inlineStr">
        <is>
          <t>In Progress</t>
        </is>
      </c>
      <c r="E4" s="16" t="inlineStr">
        <is>
          <t>Approved</t>
        </is>
      </c>
      <c r="F4" s="16" t="inlineStr">
        <is>
          <t>Receivables</t>
        </is>
      </c>
    </row>
    <row r="5">
      <c r="D5" s="16" t="inlineStr">
        <is>
          <t>Ready for Review</t>
        </is>
      </c>
      <c r="E5" s="16" t="inlineStr">
        <is>
          <t>Changes Requested</t>
        </is>
      </c>
      <c r="F5" s="16" t="inlineStr">
        <is>
          <t>Payables</t>
        </is>
      </c>
    </row>
    <row r="6">
      <c r="D6" s="16" t="inlineStr">
        <is>
          <t>Complete</t>
        </is>
      </c>
      <c r="E6" s="16" t="inlineStr">
        <is>
          <t>Not Required</t>
        </is>
      </c>
      <c r="F6" s="16" t="inlineStr">
        <is>
          <t>Equipment &amp; Assets</t>
        </is>
      </c>
    </row>
    <row r="7">
      <c r="D7" s="16" t="inlineStr">
        <is>
          <t>Not Applicable</t>
        </is>
      </c>
      <c r="F7" s="16" t="inlineStr">
        <is>
          <t>Operating Costs</t>
        </is>
      </c>
    </row>
    <row r="8">
      <c r="F8" s="16" t="inlineStr">
        <is>
          <t>Prepaids &amp; Insurance</t>
        </is>
      </c>
    </row>
    <row r="9">
      <c r="F9" s="16" t="inlineStr">
        <is>
          <t>Payroll</t>
        </is>
      </c>
    </row>
    <row r="10">
      <c r="F10" s="16" t="inlineStr">
        <is>
          <t>Customer Deposits</t>
        </is>
      </c>
    </row>
    <row r="11">
      <c r="F11" s="16" t="inlineStr">
        <is>
          <t>Inventory &amp; Supplies</t>
        </is>
      </c>
    </row>
    <row r="12">
      <c r="F12" s="16" t="inlineStr">
        <is>
          <t>Financial Reporting</t>
        </is>
      </c>
    </row>
    <row r="13" ht="48" customHeight="1">
      <c r="A13" s="24" t="inlineStr">
        <is>
          <t>Yellow cells are editable. Changes to list choices affect future validation selections; review existing checklist entries after changing a choice.</t>
        </is>
      </c>
      <c r="B13" s="24" t="n"/>
      <c r="C13" s="24" t="n"/>
      <c r="D13" s="24" t="n"/>
      <c r="E13" s="24" t="n"/>
      <c r="F13" s="24" t="n"/>
    </row>
  </sheetData>
  <mergeCells count="1">
    <mergeCell ref="A1:F1"/>
  </mergeCells>
  <dataValidations count="2">
    <dataValidation sqref="B3" showDropDown="0" showInputMessage="0" showErrorMessage="1" allowBlank="0" errorTitle="Check period end" error="Enter a valid period-end date from 01/01/2000 through 12/31/2100." type="date" operator="between">
      <formula1>DATE(2000,1,1)</formula1>
      <formula2>DATE(2100,12,31)</formula2>
    </dataValidation>
    <dataValidation sqref="B4" showDropDown="0" showInputMessage="1" showErrorMessage="1" allowBlank="0" errorTitle="Check warning days" error="Enter a whole number from 0 through 60." promptTitle="Warning lead days" prompt="This controls when open tasks display a due-soon alert." type="whole" operator="between">
      <formula1>0</formula1>
      <formula2>60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Greenway Grounds LLC</dc:creator>
  <dc:title xmlns:dc="http://purl.org/dc/elements/1.1/">Lawn Care Year End Close Checklist</dc:title>
  <dc:subject xmlns:dc="http://purl.org/dc/elements/1.1/">Administrative year-end accounting close task control</dc:subject>
  <dcterms:created xmlns:dcterms="http://purl.org/dc/terms/" xmlns:xsi="http://www.w3.org/2001/XMLSchema-instance" xsi:type="dcterms:W3CDTF">2026-09-10T21:12:41Z</dcterms:created>
  <dcterms:modified xmlns:dcterms="http://purl.org/dc/terms/" xmlns:xsi="http://www.w3.org/2001/XMLSchema-instance" xsi:type="dcterms:W3CDTF">2026-09-10T21:12:42+00:00Z</dcterms:modified>
</cp:coreProperties>
</file>